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13_ncr:1_{808C746D-8BD4-400D-A7B8-5708D9672DF9}" xr6:coauthVersionLast="47" xr6:coauthVersionMax="47" xr10:uidLastSave="{00000000-0000-0000-0000-000000000000}"/>
  <bookViews>
    <workbookView xWindow="1440" yWindow="7455" windowWidth="24735" windowHeight="19980" firstSheet="2" activeTab="3" xr2:uid="{00000000-000D-0000-FFFF-FFFF00000000}"/>
  </bookViews>
  <sheets>
    <sheet name="Both Lungs Compliance" sheetId="23" r:id="rId1"/>
    <sheet name="Single Lung Compliance" sheetId="24" r:id="rId2"/>
    <sheet name="Single Lung Compliance Updated" sheetId="28" r:id="rId3"/>
    <sheet name="Parameter Table" sheetId="25" r:id="rId4"/>
    <sheet name="Recruitment" sheetId="30" r:id="rId5"/>
    <sheet name="Homothorax Severity Mapping" sheetId="2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" i="29" l="1"/>
  <c r="I6" i="29"/>
  <c r="I7" i="29"/>
  <c r="I4" i="29"/>
  <c r="G5" i="29"/>
  <c r="G6" i="29"/>
  <c r="G7" i="29"/>
  <c r="G4" i="29"/>
  <c r="C9" i="28"/>
  <c r="C10" i="28"/>
  <c r="C8" i="24"/>
  <c r="C5" i="28"/>
  <c r="C8" i="28"/>
  <c r="C7" i="28"/>
  <c r="B19" i="28" s="1"/>
  <c r="C4" i="28"/>
  <c r="C7" i="24"/>
  <c r="G6" i="24"/>
  <c r="C6" i="24"/>
  <c r="B18" i="24" s="1"/>
  <c r="B19" i="24" s="1"/>
  <c r="C4" i="24"/>
  <c r="B13" i="23"/>
  <c r="B14" i="23" s="1"/>
  <c r="B15" i="23" s="1"/>
  <c r="B16" i="23" s="1"/>
  <c r="B17" i="23" s="1"/>
  <c r="B18" i="23" s="1"/>
  <c r="B19" i="23" s="1"/>
  <c r="B20" i="23" s="1"/>
  <c r="B21" i="23" s="1"/>
  <c r="B22" i="23" s="1"/>
  <c r="B23" i="23" s="1"/>
  <c r="B24" i="23" s="1"/>
  <c r="B25" i="23" s="1"/>
  <c r="B26" i="23" s="1"/>
  <c r="B27" i="23" s="1"/>
  <c r="B28" i="23" s="1"/>
  <c r="B29" i="23" s="1"/>
  <c r="B30" i="23" s="1"/>
  <c r="B31" i="23" s="1"/>
  <c r="B32" i="23" s="1"/>
  <c r="B33" i="23" s="1"/>
  <c r="B34" i="23" s="1"/>
  <c r="B35" i="23" s="1"/>
  <c r="B36" i="23" s="1"/>
  <c r="B37" i="23" s="1"/>
  <c r="B38" i="23" s="1"/>
  <c r="B39" i="23" s="1"/>
  <c r="B40" i="23" s="1"/>
  <c r="B41" i="23" s="1"/>
  <c r="B42" i="23" s="1"/>
  <c r="B43" i="23" s="1"/>
  <c r="B44" i="23" s="1"/>
  <c r="B45" i="23" s="1"/>
  <c r="B46" i="23" s="1"/>
  <c r="B47" i="23" s="1"/>
  <c r="B48" i="23" s="1"/>
  <c r="B49" i="23" s="1"/>
  <c r="B50" i="23" s="1"/>
  <c r="B51" i="23" s="1"/>
  <c r="B52" i="23" s="1"/>
  <c r="B53" i="23" s="1"/>
  <c r="B54" i="23" s="1"/>
  <c r="B55" i="23" s="1"/>
  <c r="B56" i="23" s="1"/>
  <c r="B57" i="23" s="1"/>
  <c r="B58" i="23" s="1"/>
  <c r="B59" i="23" s="1"/>
  <c r="B60" i="23" s="1"/>
  <c r="B61" i="23" s="1"/>
  <c r="B62" i="23" s="1"/>
  <c r="B63" i="23" s="1"/>
  <c r="B64" i="23" s="1"/>
  <c r="B65" i="23" s="1"/>
  <c r="B66" i="23" s="1"/>
  <c r="B67" i="23" s="1"/>
  <c r="B68" i="23" s="1"/>
  <c r="B69" i="23" s="1"/>
  <c r="B70" i="23" s="1"/>
  <c r="B71" i="23" s="1"/>
  <c r="B72" i="23" s="1"/>
  <c r="B73" i="23" s="1"/>
  <c r="B74" i="23" s="1"/>
  <c r="B75" i="23" s="1"/>
  <c r="B76" i="23" s="1"/>
  <c r="B77" i="23" s="1"/>
  <c r="B78" i="23" s="1"/>
  <c r="B79" i="23" s="1"/>
  <c r="B80" i="23" s="1"/>
  <c r="B81" i="23" s="1"/>
  <c r="B82" i="23" s="1"/>
  <c r="B83" i="23" s="1"/>
  <c r="B84" i="23" s="1"/>
  <c r="B85" i="23" s="1"/>
  <c r="B86" i="23" s="1"/>
  <c r="B87" i="23" s="1"/>
  <c r="B88" i="23" s="1"/>
  <c r="B89" i="23" s="1"/>
  <c r="B90" i="23" s="1"/>
  <c r="B91" i="23" s="1"/>
  <c r="B92" i="23" s="1"/>
  <c r="B93" i="23" s="1"/>
  <c r="B94" i="23" s="1"/>
  <c r="B95" i="23" s="1"/>
  <c r="B96" i="23" s="1"/>
  <c r="B97" i="23" s="1"/>
  <c r="B98" i="23" s="1"/>
  <c r="B99" i="23" s="1"/>
  <c r="B100" i="23" s="1"/>
  <c r="B101" i="23" s="1"/>
  <c r="B102" i="23" s="1"/>
  <c r="B103" i="23" s="1"/>
  <c r="B104" i="23" s="1"/>
  <c r="B105" i="23" s="1"/>
  <c r="B106" i="23" s="1"/>
  <c r="B107" i="23" s="1"/>
  <c r="B108" i="23" s="1"/>
  <c r="B109" i="23" s="1"/>
  <c r="B110" i="23" s="1"/>
  <c r="B111" i="23" s="1"/>
  <c r="B112" i="23" s="1"/>
  <c r="B113" i="23" s="1"/>
  <c r="B114" i="23" s="1"/>
  <c r="B115" i="23" s="1"/>
  <c r="B116" i="23" s="1"/>
  <c r="B117" i="23" s="1"/>
  <c r="B118" i="23" s="1"/>
  <c r="B119" i="23" s="1"/>
  <c r="B120" i="23" s="1"/>
  <c r="B121" i="23" s="1"/>
  <c r="B122" i="23" s="1"/>
  <c r="B123" i="23" s="1"/>
  <c r="B124" i="23" s="1"/>
  <c r="B125" i="23" s="1"/>
  <c r="B126" i="23" s="1"/>
  <c r="B127" i="23" s="1"/>
  <c r="B128" i="23" s="1"/>
  <c r="B129" i="23" s="1"/>
  <c r="B130" i="23" s="1"/>
  <c r="B131" i="23" s="1"/>
  <c r="B132" i="23" s="1"/>
  <c r="B133" i="23" s="1"/>
  <c r="B134" i="23" s="1"/>
  <c r="B135" i="23" s="1"/>
  <c r="B136" i="23" s="1"/>
  <c r="B137" i="23" s="1"/>
  <c r="B138" i="23" s="1"/>
  <c r="B139" i="23" s="1"/>
  <c r="B140" i="23" s="1"/>
  <c r="B141" i="23" s="1"/>
  <c r="B142" i="23" s="1"/>
  <c r="B143" i="23" s="1"/>
  <c r="B144" i="23" s="1"/>
  <c r="B145" i="23" s="1"/>
  <c r="B146" i="23" s="1"/>
  <c r="B147" i="23" s="1"/>
  <c r="B148" i="23" s="1"/>
  <c r="B149" i="23" s="1"/>
  <c r="B150" i="23" s="1"/>
  <c r="B151" i="23" s="1"/>
  <c r="B152" i="23" s="1"/>
  <c r="B153" i="23" s="1"/>
  <c r="B154" i="23" s="1"/>
  <c r="B155" i="23" s="1"/>
  <c r="B156" i="23" s="1"/>
  <c r="B157" i="23" s="1"/>
  <c r="B158" i="23" s="1"/>
  <c r="B159" i="23" s="1"/>
  <c r="B160" i="23" s="1"/>
  <c r="B161" i="23" s="1"/>
  <c r="B162" i="23" s="1"/>
  <c r="B163" i="23" s="1"/>
  <c r="B164" i="23" s="1"/>
  <c r="B165" i="23" s="1"/>
  <c r="B166" i="23" s="1"/>
  <c r="B167" i="23" s="1"/>
  <c r="B168" i="23" s="1"/>
  <c r="B169" i="23" s="1"/>
  <c r="B170" i="23" s="1"/>
  <c r="B171" i="23" s="1"/>
  <c r="B172" i="23" s="1"/>
  <c r="B173" i="23" s="1"/>
  <c r="B174" i="23" s="1"/>
  <c r="B175" i="23" s="1"/>
  <c r="B176" i="23" s="1"/>
  <c r="B177" i="23" s="1"/>
  <c r="B178" i="23" s="1"/>
  <c r="B179" i="23" s="1"/>
  <c r="B180" i="23" s="1"/>
  <c r="B181" i="23" s="1"/>
  <c r="B182" i="23" s="1"/>
  <c r="B183" i="23" s="1"/>
  <c r="B184" i="23" s="1"/>
  <c r="B185" i="23" s="1"/>
  <c r="B186" i="23" s="1"/>
  <c r="B187" i="23" s="1"/>
  <c r="B188" i="23" s="1"/>
  <c r="B189" i="23" s="1"/>
  <c r="B190" i="23" s="1"/>
  <c r="B191" i="23" s="1"/>
  <c r="B192" i="23" s="1"/>
  <c r="B193" i="23" s="1"/>
  <c r="B194" i="23" s="1"/>
  <c r="B195" i="23" s="1"/>
  <c r="B196" i="23" s="1"/>
  <c r="B197" i="23" s="1"/>
  <c r="B198" i="23" s="1"/>
  <c r="B199" i="23" s="1"/>
  <c r="B200" i="23" s="1"/>
  <c r="B201" i="23" s="1"/>
  <c r="B202" i="23" s="1"/>
  <c r="B203" i="23" s="1"/>
  <c r="B204" i="23" s="1"/>
  <c r="B205" i="23" s="1"/>
  <c r="B206" i="23" s="1"/>
  <c r="B207" i="23" s="1"/>
  <c r="B208" i="23" s="1"/>
  <c r="B209" i="23" s="1"/>
  <c r="B210" i="23" s="1"/>
  <c r="B211" i="23" s="1"/>
  <c r="B212" i="23" s="1"/>
  <c r="B213" i="23" s="1"/>
  <c r="B214" i="23" s="1"/>
  <c r="B215" i="23" s="1"/>
  <c r="B216" i="23" s="1"/>
  <c r="B217" i="23" s="1"/>
  <c r="B218" i="23" s="1"/>
  <c r="B219" i="23" s="1"/>
  <c r="B220" i="23" s="1"/>
  <c r="B221" i="23" s="1"/>
  <c r="B222" i="23" s="1"/>
  <c r="B223" i="23" s="1"/>
  <c r="B224" i="23" s="1"/>
  <c r="B225" i="23" s="1"/>
  <c r="B226" i="23" s="1"/>
  <c r="B227" i="23" s="1"/>
  <c r="B228" i="23" s="1"/>
  <c r="B229" i="23" s="1"/>
  <c r="B230" i="23" s="1"/>
  <c r="B231" i="23" s="1"/>
  <c r="B232" i="23" s="1"/>
  <c r="B233" i="23" s="1"/>
  <c r="B234" i="23" s="1"/>
  <c r="B235" i="23" s="1"/>
  <c r="B236" i="23" s="1"/>
  <c r="B237" i="23" s="1"/>
  <c r="B238" i="23" s="1"/>
  <c r="B239" i="23" s="1"/>
  <c r="B240" i="23" s="1"/>
  <c r="B241" i="23" s="1"/>
  <c r="B242" i="23" s="1"/>
  <c r="B243" i="23" s="1"/>
  <c r="B244" i="23" s="1"/>
  <c r="B245" i="23" s="1"/>
  <c r="B246" i="23" s="1"/>
  <c r="B247" i="23" s="1"/>
  <c r="B248" i="23" s="1"/>
  <c r="B249" i="23" s="1"/>
  <c r="B250" i="23" s="1"/>
  <c r="B251" i="23" s="1"/>
  <c r="B252" i="23" s="1"/>
  <c r="B253" i="23" s="1"/>
  <c r="B254" i="23" s="1"/>
  <c r="B255" i="23" s="1"/>
  <c r="B256" i="23" s="1"/>
  <c r="B257" i="23" s="1"/>
  <c r="B258" i="23" s="1"/>
  <c r="B259" i="23" s="1"/>
  <c r="B260" i="23" s="1"/>
  <c r="B261" i="23" s="1"/>
  <c r="B262" i="23" s="1"/>
  <c r="B263" i="23" s="1"/>
  <c r="B264" i="23" s="1"/>
  <c r="B265" i="23" s="1"/>
  <c r="B266" i="23" s="1"/>
  <c r="B267" i="23" s="1"/>
  <c r="B268" i="23" s="1"/>
  <c r="B269" i="23" s="1"/>
  <c r="B270" i="23" s="1"/>
  <c r="B271" i="23" s="1"/>
  <c r="B272" i="23" s="1"/>
  <c r="B273" i="23" s="1"/>
  <c r="B274" i="23" s="1"/>
  <c r="B275" i="23" s="1"/>
  <c r="B276" i="23" s="1"/>
  <c r="B277" i="23" s="1"/>
  <c r="B278" i="23" s="1"/>
  <c r="B279" i="23" s="1"/>
  <c r="B280" i="23" s="1"/>
  <c r="B281" i="23" s="1"/>
  <c r="B282" i="23" s="1"/>
  <c r="B283" i="23" s="1"/>
  <c r="B284" i="23" s="1"/>
  <c r="B285" i="23" s="1"/>
  <c r="B286" i="23" s="1"/>
  <c r="B287" i="23" s="1"/>
  <c r="B288" i="23" s="1"/>
  <c r="B289" i="23" s="1"/>
  <c r="B290" i="23" s="1"/>
  <c r="B291" i="23" s="1"/>
  <c r="B292" i="23" s="1"/>
  <c r="B293" i="23" s="1"/>
  <c r="B294" i="23" s="1"/>
  <c r="B295" i="23" s="1"/>
  <c r="B296" i="23" s="1"/>
  <c r="B297" i="23" s="1"/>
  <c r="B298" i="23" s="1"/>
  <c r="B299" i="23" s="1"/>
  <c r="B300" i="23" s="1"/>
  <c r="B301" i="23" s="1"/>
  <c r="B302" i="23" s="1"/>
  <c r="B303" i="23" s="1"/>
  <c r="B304" i="23" s="1"/>
  <c r="B305" i="23" s="1"/>
  <c r="B306" i="23" s="1"/>
  <c r="B307" i="23" s="1"/>
  <c r="B308" i="23" s="1"/>
  <c r="B309" i="23" s="1"/>
  <c r="B310" i="23" s="1"/>
  <c r="B311" i="23" s="1"/>
  <c r="B312" i="23" s="1"/>
  <c r="B313" i="23" s="1"/>
  <c r="B314" i="23" s="1"/>
  <c r="B315" i="23" s="1"/>
  <c r="B316" i="23" s="1"/>
  <c r="B317" i="23" s="1"/>
  <c r="B318" i="23" s="1"/>
  <c r="B319" i="23" s="1"/>
  <c r="B320" i="23" s="1"/>
  <c r="B321" i="23" s="1"/>
  <c r="B322" i="23" s="1"/>
  <c r="B323" i="23" s="1"/>
  <c r="B324" i="23" s="1"/>
  <c r="B325" i="23" s="1"/>
  <c r="B326" i="23" s="1"/>
  <c r="B327" i="23" s="1"/>
  <c r="B328" i="23" s="1"/>
  <c r="B329" i="23" s="1"/>
  <c r="B330" i="23" s="1"/>
  <c r="B331" i="23" s="1"/>
  <c r="B332" i="23" s="1"/>
  <c r="B333" i="23" s="1"/>
  <c r="B334" i="23" s="1"/>
  <c r="B335" i="23" s="1"/>
  <c r="B336" i="23" s="1"/>
  <c r="B337" i="23" s="1"/>
  <c r="B338" i="23" s="1"/>
  <c r="B339" i="23" s="1"/>
  <c r="B340" i="23" s="1"/>
  <c r="B341" i="23" s="1"/>
  <c r="B342" i="23" s="1"/>
  <c r="B343" i="23" s="1"/>
  <c r="B344" i="23" s="1"/>
  <c r="B345" i="23" s="1"/>
  <c r="B346" i="23" s="1"/>
  <c r="B347" i="23" s="1"/>
  <c r="B348" i="23" s="1"/>
  <c r="B349" i="23" s="1"/>
  <c r="B350" i="23" s="1"/>
  <c r="B351" i="23" s="1"/>
  <c r="B352" i="23" s="1"/>
  <c r="B353" i="23" s="1"/>
  <c r="B354" i="23" s="1"/>
  <c r="B355" i="23" s="1"/>
  <c r="B356" i="23" s="1"/>
  <c r="B357" i="23" s="1"/>
  <c r="B358" i="23" s="1"/>
  <c r="B359" i="23" s="1"/>
  <c r="B360" i="23" s="1"/>
  <c r="B361" i="23" s="1"/>
  <c r="B362" i="23" s="1"/>
  <c r="B363" i="23" s="1"/>
  <c r="B364" i="23" s="1"/>
  <c r="B365" i="23" s="1"/>
  <c r="B366" i="23" s="1"/>
  <c r="B367" i="23" s="1"/>
  <c r="B368" i="23" s="1"/>
  <c r="B369" i="23" s="1"/>
  <c r="B370" i="23" s="1"/>
  <c r="B371" i="23" s="1"/>
  <c r="B372" i="23" s="1"/>
  <c r="B373" i="23" s="1"/>
  <c r="B374" i="23" s="1"/>
  <c r="B375" i="23" s="1"/>
  <c r="B376" i="23" s="1"/>
  <c r="B377" i="23" s="1"/>
  <c r="B378" i="23" s="1"/>
  <c r="B379" i="23" s="1"/>
  <c r="B380" i="23" s="1"/>
  <c r="B381" i="23" s="1"/>
  <c r="B382" i="23" s="1"/>
  <c r="B383" i="23" s="1"/>
  <c r="B384" i="23" s="1"/>
  <c r="B385" i="23" s="1"/>
  <c r="B386" i="23" s="1"/>
  <c r="B387" i="23" s="1"/>
  <c r="B388" i="23" s="1"/>
  <c r="B389" i="23" s="1"/>
  <c r="B390" i="23" s="1"/>
  <c r="B391" i="23" s="1"/>
  <c r="B392" i="23" s="1"/>
  <c r="B393" i="23" s="1"/>
  <c r="B394" i="23" s="1"/>
  <c r="B395" i="23" s="1"/>
  <c r="B396" i="23" s="1"/>
  <c r="B397" i="23" s="1"/>
  <c r="B398" i="23" s="1"/>
  <c r="B399" i="23" s="1"/>
  <c r="B400" i="23" s="1"/>
  <c r="B401" i="23" s="1"/>
  <c r="B402" i="23" s="1"/>
  <c r="B403" i="23" s="1"/>
  <c r="B404" i="23" s="1"/>
  <c r="B405" i="23" s="1"/>
  <c r="B406" i="23" s="1"/>
  <c r="B407" i="23" s="1"/>
  <c r="B408" i="23" s="1"/>
  <c r="B409" i="23" s="1"/>
  <c r="B410" i="23" s="1"/>
  <c r="B411" i="23" s="1"/>
  <c r="B412" i="23" s="1"/>
  <c r="B413" i="23" s="1"/>
  <c r="B414" i="23" s="1"/>
  <c r="B415" i="23" s="1"/>
  <c r="B416" i="23" s="1"/>
  <c r="B417" i="23" s="1"/>
  <c r="B418" i="23" s="1"/>
  <c r="B419" i="23" s="1"/>
  <c r="B420" i="23" s="1"/>
  <c r="B421" i="23" s="1"/>
  <c r="B422" i="23" s="1"/>
  <c r="B423" i="23" s="1"/>
  <c r="B424" i="23" s="1"/>
  <c r="B425" i="23" s="1"/>
  <c r="B426" i="23" s="1"/>
  <c r="B427" i="23" s="1"/>
  <c r="B428" i="23" s="1"/>
  <c r="B429" i="23" s="1"/>
  <c r="B430" i="23" s="1"/>
  <c r="B431" i="23" s="1"/>
  <c r="B432" i="23" s="1"/>
  <c r="B433" i="23" s="1"/>
  <c r="B434" i="23" s="1"/>
  <c r="B435" i="23" s="1"/>
  <c r="B436" i="23" s="1"/>
  <c r="B437" i="23" s="1"/>
  <c r="B438" i="23" s="1"/>
  <c r="B439" i="23" s="1"/>
  <c r="B440" i="23" s="1"/>
  <c r="B441" i="23" s="1"/>
  <c r="B442" i="23" s="1"/>
  <c r="B443" i="23" s="1"/>
  <c r="B444" i="23" s="1"/>
  <c r="B445" i="23" s="1"/>
  <c r="B446" i="23" s="1"/>
  <c r="B447" i="23" s="1"/>
  <c r="B448" i="23" s="1"/>
  <c r="B449" i="23" s="1"/>
  <c r="B450" i="23" s="1"/>
  <c r="B451" i="23" s="1"/>
  <c r="B452" i="23" s="1"/>
  <c r="B453" i="23" s="1"/>
  <c r="B454" i="23" s="1"/>
  <c r="B455" i="23" s="1"/>
  <c r="B456" i="23" s="1"/>
  <c r="B457" i="23" s="1"/>
  <c r="B458" i="23" s="1"/>
  <c r="B459" i="23" s="1"/>
  <c r="B460" i="23" s="1"/>
  <c r="B461" i="23" s="1"/>
  <c r="B462" i="23" s="1"/>
  <c r="B463" i="23" s="1"/>
  <c r="B464" i="23" s="1"/>
  <c r="B465" i="23" s="1"/>
  <c r="B466" i="23" s="1"/>
  <c r="B467" i="23" s="1"/>
  <c r="B468" i="23" s="1"/>
  <c r="B469" i="23" s="1"/>
  <c r="B470" i="23" s="1"/>
  <c r="B471" i="23" s="1"/>
  <c r="B472" i="23" s="1"/>
  <c r="B473" i="23" s="1"/>
  <c r="B474" i="23" s="1"/>
  <c r="B475" i="23" s="1"/>
  <c r="B476" i="23" s="1"/>
  <c r="B477" i="23" s="1"/>
  <c r="B478" i="23" s="1"/>
  <c r="B479" i="23" s="1"/>
  <c r="B480" i="23" s="1"/>
  <c r="B481" i="23" s="1"/>
  <c r="B482" i="23" s="1"/>
  <c r="B483" i="23" s="1"/>
  <c r="B484" i="23" s="1"/>
  <c r="B485" i="23" s="1"/>
  <c r="B486" i="23" s="1"/>
  <c r="B487" i="23" s="1"/>
  <c r="B488" i="23" s="1"/>
  <c r="B489" i="23" s="1"/>
  <c r="B490" i="23" s="1"/>
  <c r="B491" i="23" s="1"/>
  <c r="B492" i="23" s="1"/>
  <c r="B493" i="23" s="1"/>
  <c r="B494" i="23" s="1"/>
  <c r="B495" i="23" s="1"/>
  <c r="B496" i="23" s="1"/>
  <c r="B497" i="23" s="1"/>
  <c r="B498" i="23" s="1"/>
  <c r="B499" i="23" s="1"/>
  <c r="B500" i="23" s="1"/>
  <c r="B501" i="23" s="1"/>
  <c r="B502" i="23" s="1"/>
  <c r="B503" i="23" s="1"/>
  <c r="B504" i="23" s="1"/>
  <c r="B505" i="23" s="1"/>
  <c r="C8" i="23"/>
  <c r="C7" i="23"/>
  <c r="G5" i="23"/>
  <c r="C12" i="28" l="1"/>
  <c r="C11" i="28" s="1"/>
  <c r="C14" i="28" s="1"/>
  <c r="B20" i="28"/>
  <c r="G7" i="28"/>
  <c r="C9" i="23"/>
  <c r="C10" i="23" s="1"/>
  <c r="C505" i="23" s="1"/>
  <c r="C9" i="24"/>
  <c r="C10" i="24" s="1"/>
  <c r="B20" i="24"/>
  <c r="C501" i="23"/>
  <c r="C497" i="23"/>
  <c r="C493" i="23"/>
  <c r="C489" i="23"/>
  <c r="C485" i="23"/>
  <c r="C481" i="23"/>
  <c r="C477" i="23"/>
  <c r="C473" i="23"/>
  <c r="C469" i="23"/>
  <c r="C465" i="23"/>
  <c r="C461" i="23"/>
  <c r="C457" i="23"/>
  <c r="C453" i="23"/>
  <c r="C449" i="23"/>
  <c r="C445" i="23"/>
  <c r="C441" i="23"/>
  <c r="C437" i="23"/>
  <c r="C433" i="23"/>
  <c r="C429" i="23"/>
  <c r="C425" i="23"/>
  <c r="C421" i="23"/>
  <c r="C417" i="23"/>
  <c r="C413" i="23"/>
  <c r="C409" i="23"/>
  <c r="C405" i="23"/>
  <c r="C401" i="23"/>
  <c r="C397" i="23"/>
  <c r="C393" i="23"/>
  <c r="C389" i="23"/>
  <c r="C385" i="23"/>
  <c r="C381" i="23"/>
  <c r="C377" i="23"/>
  <c r="C373" i="23"/>
  <c r="C369" i="23"/>
  <c r="C365" i="23"/>
  <c r="C361" i="23"/>
  <c r="C357" i="23"/>
  <c r="C353" i="23"/>
  <c r="C349" i="23"/>
  <c r="C345" i="23"/>
  <c r="C341" i="23"/>
  <c r="C337" i="23"/>
  <c r="C333" i="23"/>
  <c r="C329" i="23"/>
  <c r="C325" i="23"/>
  <c r="C321" i="23"/>
  <c r="C317" i="23"/>
  <c r="C313" i="23"/>
  <c r="C309" i="23"/>
  <c r="C305" i="23"/>
  <c r="C301" i="23"/>
  <c r="C297" i="23"/>
  <c r="C293" i="23"/>
  <c r="C289" i="23"/>
  <c r="C285" i="23"/>
  <c r="C281" i="23"/>
  <c r="C277" i="23"/>
  <c r="C273" i="23"/>
  <c r="C269" i="23"/>
  <c r="C265" i="23"/>
  <c r="C261" i="23"/>
  <c r="C257" i="23"/>
  <c r="C253" i="23"/>
  <c r="C249" i="23"/>
  <c r="C245" i="23"/>
  <c r="C241" i="23"/>
  <c r="C237" i="23"/>
  <c r="C233" i="23"/>
  <c r="C229" i="23"/>
  <c r="C225" i="23"/>
  <c r="C221" i="23"/>
  <c r="C217" i="23"/>
  <c r="C213" i="23"/>
  <c r="C209" i="23"/>
  <c r="C205" i="23"/>
  <c r="C201" i="23"/>
  <c r="C197" i="23"/>
  <c r="C193" i="23"/>
  <c r="C189" i="23"/>
  <c r="C185" i="23"/>
  <c r="C181" i="23"/>
  <c r="C177" i="23"/>
  <c r="C504" i="23"/>
  <c r="C500" i="23"/>
  <c r="C496" i="23"/>
  <c r="C492" i="23"/>
  <c r="C488" i="23"/>
  <c r="C484" i="23"/>
  <c r="C480" i="23"/>
  <c r="C476" i="23"/>
  <c r="C472" i="23"/>
  <c r="C468" i="23"/>
  <c r="C464" i="23"/>
  <c r="C460" i="23"/>
  <c r="C456" i="23"/>
  <c r="C452" i="23"/>
  <c r="C448" i="23"/>
  <c r="C444" i="23"/>
  <c r="C440" i="23"/>
  <c r="C436" i="23"/>
  <c r="C432" i="23"/>
  <c r="C428" i="23"/>
  <c r="C424" i="23"/>
  <c r="C420" i="23"/>
  <c r="C416" i="23"/>
  <c r="C412" i="23"/>
  <c r="C408" i="23"/>
  <c r="C404" i="23"/>
  <c r="C400" i="23"/>
  <c r="C396" i="23"/>
  <c r="C392" i="23"/>
  <c r="C388" i="23"/>
  <c r="C384" i="23"/>
  <c r="C380" i="23"/>
  <c r="C376" i="23"/>
  <c r="C372" i="23"/>
  <c r="C368" i="23"/>
  <c r="C364" i="23"/>
  <c r="C360" i="23"/>
  <c r="C356" i="23"/>
  <c r="C352" i="23"/>
  <c r="C348" i="23"/>
  <c r="C344" i="23"/>
  <c r="C340" i="23"/>
  <c r="C336" i="23"/>
  <c r="C332" i="23"/>
  <c r="C328" i="23"/>
  <c r="C324" i="23"/>
  <c r="C320" i="23"/>
  <c r="C316" i="23"/>
  <c r="C312" i="23"/>
  <c r="C308" i="23"/>
  <c r="C304" i="23"/>
  <c r="C300" i="23"/>
  <c r="C296" i="23"/>
  <c r="C292" i="23"/>
  <c r="C288" i="23"/>
  <c r="C284" i="23"/>
  <c r="C280" i="23"/>
  <c r="C276" i="23"/>
  <c r="C272" i="23"/>
  <c r="C268" i="23"/>
  <c r="C264" i="23"/>
  <c r="C260" i="23"/>
  <c r="C256" i="23"/>
  <c r="C252" i="23"/>
  <c r="C248" i="23"/>
  <c r="C244" i="23"/>
  <c r="C240" i="23"/>
  <c r="C236" i="23"/>
  <c r="C232" i="23"/>
  <c r="C228" i="23"/>
  <c r="C224" i="23"/>
  <c r="C220" i="23"/>
  <c r="C216" i="23"/>
  <c r="C212" i="23"/>
  <c r="C208" i="23"/>
  <c r="C204" i="23"/>
  <c r="C200" i="23"/>
  <c r="C196" i="23"/>
  <c r="C192" i="23"/>
  <c r="C188" i="23"/>
  <c r="C184" i="23"/>
  <c r="C180" i="23"/>
  <c r="C176" i="23"/>
  <c r="C172" i="23"/>
  <c r="C168" i="23"/>
  <c r="C503" i="23"/>
  <c r="C499" i="23"/>
  <c r="C495" i="23"/>
  <c r="C491" i="23"/>
  <c r="C487" i="23"/>
  <c r="C483" i="23"/>
  <c r="C479" i="23"/>
  <c r="C475" i="23"/>
  <c r="C471" i="23"/>
  <c r="C467" i="23"/>
  <c r="C463" i="23"/>
  <c r="C459" i="23"/>
  <c r="C455" i="23"/>
  <c r="C451" i="23"/>
  <c r="C447" i="23"/>
  <c r="C443" i="23"/>
  <c r="C439" i="23"/>
  <c r="C435" i="23"/>
  <c r="C431" i="23"/>
  <c r="C427" i="23"/>
  <c r="C423" i="23"/>
  <c r="C419" i="23"/>
  <c r="C415" i="23"/>
  <c r="C411" i="23"/>
  <c r="C407" i="23"/>
  <c r="C403" i="23"/>
  <c r="C399" i="23"/>
  <c r="C395" i="23"/>
  <c r="C391" i="23"/>
  <c r="C387" i="23"/>
  <c r="C383" i="23"/>
  <c r="C379" i="23"/>
  <c r="C375" i="23"/>
  <c r="C371" i="23"/>
  <c r="C367" i="23"/>
  <c r="C363" i="23"/>
  <c r="C359" i="23"/>
  <c r="C355" i="23"/>
  <c r="C351" i="23"/>
  <c r="C347" i="23"/>
  <c r="C343" i="23"/>
  <c r="C339" i="23"/>
  <c r="C335" i="23"/>
  <c r="C331" i="23"/>
  <c r="C327" i="23"/>
  <c r="C323" i="23"/>
  <c r="C319" i="23"/>
  <c r="C315" i="23"/>
  <c r="C311" i="23"/>
  <c r="C307" i="23"/>
  <c r="C303" i="23"/>
  <c r="C299" i="23"/>
  <c r="C295" i="23"/>
  <c r="C291" i="23"/>
  <c r="C287" i="23"/>
  <c r="C283" i="23"/>
  <c r="C279" i="23"/>
  <c r="C275" i="23"/>
  <c r="C271" i="23"/>
  <c r="C267" i="23"/>
  <c r="C263" i="23"/>
  <c r="C259" i="23"/>
  <c r="C255" i="23"/>
  <c r="C251" i="23"/>
  <c r="C247" i="23"/>
  <c r="C243" i="23"/>
  <c r="C239" i="23"/>
  <c r="C235" i="23"/>
  <c r="C231" i="23"/>
  <c r="C227" i="23"/>
  <c r="C223" i="23"/>
  <c r="C219" i="23"/>
  <c r="C215" i="23"/>
  <c r="C211" i="23"/>
  <c r="C207" i="23"/>
  <c r="C203" i="23"/>
  <c r="C199" i="23"/>
  <c r="C195" i="23"/>
  <c r="C191" i="23"/>
  <c r="C187" i="23"/>
  <c r="C183" i="23"/>
  <c r="C179" i="23"/>
  <c r="C175" i="23"/>
  <c r="C171" i="23"/>
  <c r="C502" i="23"/>
  <c r="C470" i="23"/>
  <c r="C438" i="23"/>
  <c r="C406" i="23"/>
  <c r="C374" i="23"/>
  <c r="C342" i="23"/>
  <c r="C310" i="23"/>
  <c r="C278" i="23"/>
  <c r="C246" i="23"/>
  <c r="C214" i="23"/>
  <c r="C182" i="23"/>
  <c r="C174" i="23"/>
  <c r="C169" i="23"/>
  <c r="C498" i="23"/>
  <c r="C466" i="23"/>
  <c r="C434" i="23"/>
  <c r="C402" i="23"/>
  <c r="C370" i="23"/>
  <c r="C338" i="23"/>
  <c r="C306" i="23"/>
  <c r="C274" i="23"/>
  <c r="C242" i="23"/>
  <c r="C210" i="23"/>
  <c r="C164" i="23"/>
  <c r="C160" i="23"/>
  <c r="C156" i="23"/>
  <c r="C152" i="23"/>
  <c r="C148" i="23"/>
  <c r="C144" i="23"/>
  <c r="C140" i="23"/>
  <c r="C136" i="23"/>
  <c r="C132" i="23"/>
  <c r="C128" i="23"/>
  <c r="C124" i="23"/>
  <c r="C120" i="23"/>
  <c r="C116" i="23"/>
  <c r="C112" i="23"/>
  <c r="C108" i="23"/>
  <c r="C494" i="23"/>
  <c r="C462" i="23"/>
  <c r="C430" i="23"/>
  <c r="C398" i="23"/>
  <c r="C366" i="23"/>
  <c r="C334" i="23"/>
  <c r="C302" i="23"/>
  <c r="C270" i="23"/>
  <c r="C238" i="23"/>
  <c r="C206" i="23"/>
  <c r="C173" i="23"/>
  <c r="C490" i="23"/>
  <c r="C458" i="23"/>
  <c r="C426" i="23"/>
  <c r="C394" i="23"/>
  <c r="C362" i="23"/>
  <c r="C330" i="23"/>
  <c r="C298" i="23"/>
  <c r="C266" i="23"/>
  <c r="C202" i="23"/>
  <c r="C178" i="23"/>
  <c r="C167" i="23"/>
  <c r="C163" i="23"/>
  <c r="C159" i="23"/>
  <c r="C155" i="23"/>
  <c r="C151" i="23"/>
  <c r="C143" i="23"/>
  <c r="C139" i="23"/>
  <c r="C135" i="23"/>
  <c r="C131" i="23"/>
  <c r="C123" i="23"/>
  <c r="C119" i="23"/>
  <c r="C115" i="23"/>
  <c r="C107" i="23"/>
  <c r="C103" i="23"/>
  <c r="C99" i="23"/>
  <c r="C91" i="23"/>
  <c r="C87" i="23"/>
  <c r="C79" i="23"/>
  <c r="C75" i="23"/>
  <c r="C67" i="23"/>
  <c r="C59" i="23"/>
  <c r="C51" i="23"/>
  <c r="C39" i="23"/>
  <c r="C31" i="23"/>
  <c r="C234" i="23"/>
  <c r="C147" i="23"/>
  <c r="C127" i="23"/>
  <c r="C111" i="23"/>
  <c r="C95" i="23"/>
  <c r="C83" i="23"/>
  <c r="C71" i="23"/>
  <c r="C63" i="23"/>
  <c r="C55" i="23"/>
  <c r="C47" i="23"/>
  <c r="C43" i="23"/>
  <c r="C35" i="23"/>
  <c r="C27" i="23"/>
  <c r="C486" i="23"/>
  <c r="C454" i="23"/>
  <c r="C422" i="23"/>
  <c r="C390" i="23"/>
  <c r="C358" i="23"/>
  <c r="C326" i="23"/>
  <c r="C294" i="23"/>
  <c r="C262" i="23"/>
  <c r="C230" i="23"/>
  <c r="C198" i="23"/>
  <c r="C482" i="23"/>
  <c r="C450" i="23"/>
  <c r="C418" i="23"/>
  <c r="C386" i="23"/>
  <c r="C354" i="23"/>
  <c r="C322" i="23"/>
  <c r="C290" i="23"/>
  <c r="C258" i="23"/>
  <c r="C226" i="23"/>
  <c r="C194" i="23"/>
  <c r="C166" i="23"/>
  <c r="C162" i="23"/>
  <c r="C158" i="23"/>
  <c r="C154" i="23"/>
  <c r="C150" i="23"/>
  <c r="C146" i="23"/>
  <c r="C142" i="23"/>
  <c r="C138" i="23"/>
  <c r="C134" i="23"/>
  <c r="C130" i="23"/>
  <c r="C126" i="23"/>
  <c r="C122" i="23"/>
  <c r="C118" i="23"/>
  <c r="C114" i="23"/>
  <c r="C110" i="23"/>
  <c r="C106" i="23"/>
  <c r="C102" i="23"/>
  <c r="C98" i="23"/>
  <c r="C94" i="23"/>
  <c r="C90" i="23"/>
  <c r="C86" i="23"/>
  <c r="C82" i="23"/>
  <c r="C78" i="23"/>
  <c r="C74" i="23"/>
  <c r="C70" i="23"/>
  <c r="C66" i="23"/>
  <c r="C62" i="23"/>
  <c r="C58" i="23"/>
  <c r="C54" i="23"/>
  <c r="C50" i="23"/>
  <c r="C46" i="23"/>
  <c r="C42" i="23"/>
  <c r="C38" i="23"/>
  <c r="C34" i="23"/>
  <c r="C30" i="23"/>
  <c r="C26" i="23"/>
  <c r="C22" i="23"/>
  <c r="C18" i="23"/>
  <c r="C14" i="23"/>
  <c r="C478" i="23"/>
  <c r="C446" i="23"/>
  <c r="C414" i="23"/>
  <c r="C382" i="23"/>
  <c r="C350" i="23"/>
  <c r="C318" i="23"/>
  <c r="C286" i="23"/>
  <c r="C254" i="23"/>
  <c r="C222" i="23"/>
  <c r="C190" i="23"/>
  <c r="C170" i="23"/>
  <c r="C474" i="23"/>
  <c r="C442" i="23"/>
  <c r="C410" i="23"/>
  <c r="C378" i="23"/>
  <c r="C346" i="23"/>
  <c r="C314" i="23"/>
  <c r="C282" i="23"/>
  <c r="C250" i="23"/>
  <c r="C218" i="23"/>
  <c r="C186" i="23"/>
  <c r="C165" i="23"/>
  <c r="C161" i="23"/>
  <c r="C157" i="23"/>
  <c r="C153" i="23"/>
  <c r="C149" i="23"/>
  <c r="C145" i="23"/>
  <c r="C141" i="23"/>
  <c r="C137" i="23"/>
  <c r="C133" i="23"/>
  <c r="C129" i="23"/>
  <c r="C125" i="23"/>
  <c r="C121" i="23"/>
  <c r="C117" i="23"/>
  <c r="C113" i="23"/>
  <c r="C109" i="23"/>
  <c r="C105" i="23"/>
  <c r="C101" i="23"/>
  <c r="C97" i="23"/>
  <c r="C93" i="23"/>
  <c r="C89" i="23"/>
  <c r="C85" i="23"/>
  <c r="C81" i="23"/>
  <c r="C92" i="23"/>
  <c r="C69" i="23"/>
  <c r="C53" i="23"/>
  <c r="C37" i="23"/>
  <c r="C23" i="23"/>
  <c r="C84" i="23"/>
  <c r="C65" i="23"/>
  <c r="C49" i="23"/>
  <c r="C33" i="23"/>
  <c r="C20" i="23"/>
  <c r="C80" i="23"/>
  <c r="C64" i="23"/>
  <c r="C48" i="23"/>
  <c r="C32" i="23"/>
  <c r="C77" i="23"/>
  <c r="C61" i="23"/>
  <c r="C45" i="23"/>
  <c r="C29" i="23"/>
  <c r="C17" i="23"/>
  <c r="C104" i="23"/>
  <c r="C76" i="23"/>
  <c r="C60" i="23"/>
  <c r="C44" i="23"/>
  <c r="C28" i="23"/>
  <c r="C16" i="23"/>
  <c r="C100" i="23"/>
  <c r="C73" i="23"/>
  <c r="C57" i="23"/>
  <c r="C41" i="23"/>
  <c r="C25" i="23"/>
  <c r="C15" i="23"/>
  <c r="C96" i="23"/>
  <c r="C72" i="23"/>
  <c r="C56" i="23"/>
  <c r="C40" i="23"/>
  <c r="C24" i="23"/>
  <c r="C13" i="23"/>
  <c r="C88" i="23"/>
  <c r="C68" i="23"/>
  <c r="C52" i="23"/>
  <c r="C36" i="23"/>
  <c r="C21" i="23"/>
  <c r="C19" i="23"/>
  <c r="B21" i="28" l="1"/>
  <c r="C11" i="24"/>
  <c r="C13" i="24" s="1"/>
  <c r="B21" i="24"/>
  <c r="B22" i="28" l="1"/>
  <c r="C22" i="28" s="1"/>
  <c r="C21" i="28"/>
  <c r="D21" i="28" s="1"/>
  <c r="C20" i="28"/>
  <c r="D20" i="28" s="1"/>
  <c r="C19" i="28"/>
  <c r="D19" i="28" s="1"/>
  <c r="B22" i="24"/>
  <c r="C20" i="24"/>
  <c r="D20" i="24" s="1"/>
  <c r="C22" i="24"/>
  <c r="C21" i="24"/>
  <c r="D21" i="24" s="1"/>
  <c r="C19" i="24"/>
  <c r="D19" i="24" s="1"/>
  <c r="C18" i="24"/>
  <c r="D18" i="24" s="1"/>
  <c r="B23" i="28" l="1"/>
  <c r="D22" i="28"/>
  <c r="B23" i="24"/>
  <c r="D22" i="24"/>
  <c r="B24" i="28" l="1"/>
  <c r="C23" i="28"/>
  <c r="D23" i="28" s="1"/>
  <c r="B24" i="24"/>
  <c r="C23" i="24"/>
  <c r="D23" i="24" s="1"/>
  <c r="B25" i="28" l="1"/>
  <c r="C24" i="28"/>
  <c r="D24" i="28" s="1"/>
  <c r="B25" i="24"/>
  <c r="C24" i="24"/>
  <c r="D24" i="24" s="1"/>
  <c r="B26" i="28" l="1"/>
  <c r="C25" i="28"/>
  <c r="D25" i="28" s="1"/>
  <c r="B26" i="24"/>
  <c r="C25" i="24"/>
  <c r="D25" i="24" s="1"/>
  <c r="B27" i="28" l="1"/>
  <c r="C26" i="28"/>
  <c r="D26" i="28" s="1"/>
  <c r="B27" i="24"/>
  <c r="C26" i="24"/>
  <c r="D26" i="24" s="1"/>
  <c r="B28" i="28" l="1"/>
  <c r="C27" i="28"/>
  <c r="D27" i="28" s="1"/>
  <c r="B28" i="24"/>
  <c r="C27" i="24"/>
  <c r="D27" i="24" s="1"/>
  <c r="B29" i="28" l="1"/>
  <c r="C28" i="28"/>
  <c r="D28" i="28" s="1"/>
  <c r="B29" i="24"/>
  <c r="C28" i="24"/>
  <c r="D28" i="24" s="1"/>
  <c r="B30" i="28" l="1"/>
  <c r="C29" i="28"/>
  <c r="D29" i="28" s="1"/>
  <c r="B30" i="24"/>
  <c r="C29" i="24"/>
  <c r="D29" i="24" s="1"/>
  <c r="B31" i="28" l="1"/>
  <c r="C30" i="28"/>
  <c r="D30" i="28" s="1"/>
  <c r="B31" i="24"/>
  <c r="C30" i="24"/>
  <c r="D30" i="24" s="1"/>
  <c r="B32" i="28" l="1"/>
  <c r="C31" i="28"/>
  <c r="D31" i="28" s="1"/>
  <c r="B32" i="24"/>
  <c r="C31" i="24"/>
  <c r="D31" i="24" s="1"/>
  <c r="B33" i="28" l="1"/>
  <c r="C32" i="28"/>
  <c r="D32" i="28" s="1"/>
  <c r="B33" i="24"/>
  <c r="C32" i="24"/>
  <c r="D32" i="24" s="1"/>
  <c r="B34" i="28" l="1"/>
  <c r="C33" i="28"/>
  <c r="D33" i="28" s="1"/>
  <c r="B34" i="24"/>
  <c r="C33" i="24"/>
  <c r="D33" i="24" s="1"/>
  <c r="B35" i="28" l="1"/>
  <c r="C34" i="28"/>
  <c r="D34" i="28" s="1"/>
  <c r="B35" i="24"/>
  <c r="C34" i="24"/>
  <c r="D34" i="24" s="1"/>
  <c r="B36" i="28" l="1"/>
  <c r="C35" i="28"/>
  <c r="D35" i="28" s="1"/>
  <c r="B36" i="24"/>
  <c r="C35" i="24"/>
  <c r="D35" i="24" s="1"/>
  <c r="B37" i="28" l="1"/>
  <c r="C36" i="28"/>
  <c r="D36" i="28" s="1"/>
  <c r="B37" i="24"/>
  <c r="C36" i="24"/>
  <c r="D36" i="24" s="1"/>
  <c r="B38" i="28" l="1"/>
  <c r="C37" i="28"/>
  <c r="D37" i="28" s="1"/>
  <c r="B38" i="24"/>
  <c r="C37" i="24"/>
  <c r="D37" i="24" s="1"/>
  <c r="B39" i="28" l="1"/>
  <c r="C38" i="28"/>
  <c r="D38" i="28" s="1"/>
  <c r="B39" i="24"/>
  <c r="C38" i="24"/>
  <c r="D38" i="24" s="1"/>
  <c r="B40" i="28" l="1"/>
  <c r="C39" i="28"/>
  <c r="D39" i="28" s="1"/>
  <c r="B40" i="24"/>
  <c r="C39" i="24"/>
  <c r="D39" i="24" s="1"/>
  <c r="B41" i="28" l="1"/>
  <c r="C40" i="28"/>
  <c r="D40" i="28" s="1"/>
  <c r="B41" i="24"/>
  <c r="C40" i="24"/>
  <c r="D40" i="24" s="1"/>
  <c r="B42" i="28" l="1"/>
  <c r="C41" i="28"/>
  <c r="D41" i="28" s="1"/>
  <c r="B42" i="24"/>
  <c r="C41" i="24"/>
  <c r="D41" i="24" s="1"/>
  <c r="B43" i="28" l="1"/>
  <c r="C42" i="28"/>
  <c r="D42" i="28" s="1"/>
  <c r="B43" i="24"/>
  <c r="C42" i="24"/>
  <c r="D42" i="24" s="1"/>
  <c r="B44" i="28" l="1"/>
  <c r="C43" i="28"/>
  <c r="D43" i="28" s="1"/>
  <c r="B44" i="24"/>
  <c r="C43" i="24"/>
  <c r="D43" i="24" s="1"/>
  <c r="B45" i="28" l="1"/>
  <c r="C44" i="28"/>
  <c r="D44" i="28" s="1"/>
  <c r="B45" i="24"/>
  <c r="C44" i="24"/>
  <c r="D44" i="24" s="1"/>
  <c r="B46" i="28" l="1"/>
  <c r="C45" i="28"/>
  <c r="D45" i="28" s="1"/>
  <c r="B46" i="24"/>
  <c r="C45" i="24"/>
  <c r="D45" i="24" s="1"/>
  <c r="B47" i="28" l="1"/>
  <c r="C46" i="28"/>
  <c r="D46" i="28" s="1"/>
  <c r="B47" i="24"/>
  <c r="C46" i="24"/>
  <c r="D46" i="24" s="1"/>
  <c r="B48" i="28" l="1"/>
  <c r="C47" i="28"/>
  <c r="D47" i="28" s="1"/>
  <c r="B48" i="24"/>
  <c r="C47" i="24"/>
  <c r="D47" i="24" s="1"/>
  <c r="B49" i="28" l="1"/>
  <c r="C48" i="28"/>
  <c r="D48" i="28" s="1"/>
  <c r="B49" i="24"/>
  <c r="C48" i="24"/>
  <c r="D48" i="24" s="1"/>
  <c r="B50" i="28" l="1"/>
  <c r="C49" i="28"/>
  <c r="D49" i="28" s="1"/>
  <c r="B50" i="24"/>
  <c r="C49" i="24"/>
  <c r="D49" i="24" s="1"/>
  <c r="B51" i="28" l="1"/>
  <c r="C50" i="28"/>
  <c r="D50" i="28" s="1"/>
  <c r="B51" i="24"/>
  <c r="C50" i="24"/>
  <c r="D50" i="24" s="1"/>
  <c r="B52" i="28" l="1"/>
  <c r="C51" i="28"/>
  <c r="D51" i="28" s="1"/>
  <c r="B52" i="24"/>
  <c r="C51" i="24"/>
  <c r="D51" i="24" s="1"/>
  <c r="B53" i="28" l="1"/>
  <c r="C52" i="28"/>
  <c r="D52" i="28" s="1"/>
  <c r="B53" i="24"/>
  <c r="C52" i="24"/>
  <c r="D52" i="24" s="1"/>
  <c r="B54" i="28" l="1"/>
  <c r="C53" i="28"/>
  <c r="D53" i="28" s="1"/>
  <c r="B54" i="24"/>
  <c r="C53" i="24"/>
  <c r="D53" i="24" s="1"/>
  <c r="B55" i="28" l="1"/>
  <c r="C54" i="28"/>
  <c r="D54" i="28" s="1"/>
  <c r="B55" i="24"/>
  <c r="C54" i="24"/>
  <c r="D54" i="24" s="1"/>
  <c r="B56" i="28" l="1"/>
  <c r="C55" i="28"/>
  <c r="D55" i="28" s="1"/>
  <c r="B56" i="24"/>
  <c r="C55" i="24"/>
  <c r="D55" i="24" s="1"/>
  <c r="B57" i="28" l="1"/>
  <c r="C56" i="28"/>
  <c r="D56" i="28" s="1"/>
  <c r="B57" i="24"/>
  <c r="C56" i="24"/>
  <c r="D56" i="24" s="1"/>
  <c r="B58" i="28" l="1"/>
  <c r="C57" i="28"/>
  <c r="D57" i="28" s="1"/>
  <c r="B58" i="24"/>
  <c r="C57" i="24"/>
  <c r="D57" i="24" s="1"/>
  <c r="B59" i="28" l="1"/>
  <c r="C58" i="28"/>
  <c r="D58" i="28" s="1"/>
  <c r="B59" i="24"/>
  <c r="C58" i="24"/>
  <c r="D58" i="24" s="1"/>
  <c r="B60" i="28" l="1"/>
  <c r="C59" i="28"/>
  <c r="D59" i="28" s="1"/>
  <c r="B60" i="24"/>
  <c r="C59" i="24"/>
  <c r="D59" i="24" s="1"/>
  <c r="B61" i="28" l="1"/>
  <c r="C60" i="28"/>
  <c r="D60" i="28" s="1"/>
  <c r="B61" i="24"/>
  <c r="C60" i="24"/>
  <c r="D60" i="24" s="1"/>
  <c r="B62" i="28" l="1"/>
  <c r="C61" i="28"/>
  <c r="D61" i="28" s="1"/>
  <c r="B62" i="24"/>
  <c r="C61" i="24"/>
  <c r="D61" i="24" s="1"/>
  <c r="B63" i="28" l="1"/>
  <c r="C62" i="28"/>
  <c r="D62" i="28" s="1"/>
  <c r="B63" i="24"/>
  <c r="C62" i="24"/>
  <c r="D62" i="24" s="1"/>
  <c r="B64" i="28" l="1"/>
  <c r="C63" i="28"/>
  <c r="D63" i="28" s="1"/>
  <c r="B64" i="24"/>
  <c r="C63" i="24"/>
  <c r="D63" i="24" s="1"/>
  <c r="B65" i="28" l="1"/>
  <c r="C64" i="28"/>
  <c r="D64" i="28" s="1"/>
  <c r="B65" i="24"/>
  <c r="C64" i="24"/>
  <c r="D64" i="24" s="1"/>
  <c r="B66" i="28" l="1"/>
  <c r="C65" i="28"/>
  <c r="D65" i="28" s="1"/>
  <c r="B66" i="24"/>
  <c r="C65" i="24"/>
  <c r="D65" i="24" s="1"/>
  <c r="B67" i="28" l="1"/>
  <c r="C66" i="28"/>
  <c r="D66" i="28" s="1"/>
  <c r="B67" i="24"/>
  <c r="C66" i="24"/>
  <c r="D66" i="24" s="1"/>
  <c r="B68" i="28" l="1"/>
  <c r="C67" i="28"/>
  <c r="D67" i="28" s="1"/>
  <c r="B68" i="24"/>
  <c r="C67" i="24"/>
  <c r="D67" i="24" s="1"/>
  <c r="B69" i="28" l="1"/>
  <c r="C68" i="28"/>
  <c r="D68" i="28" s="1"/>
  <c r="B69" i="24"/>
  <c r="C68" i="24"/>
  <c r="D68" i="24" s="1"/>
  <c r="B70" i="28" l="1"/>
  <c r="C69" i="28"/>
  <c r="D69" i="28" s="1"/>
  <c r="B70" i="24"/>
  <c r="C69" i="24"/>
  <c r="D69" i="24" s="1"/>
  <c r="B71" i="28" l="1"/>
  <c r="C70" i="28"/>
  <c r="D70" i="28" s="1"/>
  <c r="B71" i="24"/>
  <c r="C70" i="24"/>
  <c r="D70" i="24" s="1"/>
  <c r="B72" i="28" l="1"/>
  <c r="C71" i="28"/>
  <c r="D71" i="28" s="1"/>
  <c r="B72" i="24"/>
  <c r="C71" i="24"/>
  <c r="D71" i="24" s="1"/>
  <c r="B73" i="28" l="1"/>
  <c r="C72" i="28"/>
  <c r="D72" i="28" s="1"/>
  <c r="B73" i="24"/>
  <c r="C72" i="24"/>
  <c r="D72" i="24" s="1"/>
  <c r="B74" i="28" l="1"/>
  <c r="C73" i="28"/>
  <c r="D73" i="28" s="1"/>
  <c r="B74" i="24"/>
  <c r="C73" i="24"/>
  <c r="D73" i="24" s="1"/>
  <c r="B75" i="28" l="1"/>
  <c r="C74" i="28"/>
  <c r="D74" i="28" s="1"/>
  <c r="B75" i="24"/>
  <c r="C74" i="24"/>
  <c r="D74" i="24" s="1"/>
  <c r="B76" i="28" l="1"/>
  <c r="C75" i="28"/>
  <c r="D75" i="28" s="1"/>
  <c r="B76" i="24"/>
  <c r="C75" i="24"/>
  <c r="D75" i="24" s="1"/>
  <c r="B77" i="28" l="1"/>
  <c r="C76" i="28"/>
  <c r="D76" i="28" s="1"/>
  <c r="B77" i="24"/>
  <c r="C76" i="24"/>
  <c r="D76" i="24" s="1"/>
  <c r="B78" i="28" l="1"/>
  <c r="C77" i="28"/>
  <c r="D77" i="28" s="1"/>
  <c r="B78" i="24"/>
  <c r="C77" i="24"/>
  <c r="D77" i="24" s="1"/>
  <c r="B79" i="28" l="1"/>
  <c r="C78" i="28"/>
  <c r="D78" i="28" s="1"/>
  <c r="B79" i="24"/>
  <c r="C78" i="24"/>
  <c r="D78" i="24" s="1"/>
  <c r="B80" i="28" l="1"/>
  <c r="C79" i="28"/>
  <c r="D79" i="28" s="1"/>
  <c r="B80" i="24"/>
  <c r="C79" i="24"/>
  <c r="D79" i="24" s="1"/>
  <c r="B81" i="28" l="1"/>
  <c r="C80" i="28"/>
  <c r="D80" i="28" s="1"/>
  <c r="B81" i="24"/>
  <c r="C80" i="24"/>
  <c r="D80" i="24" s="1"/>
  <c r="B82" i="28" l="1"/>
  <c r="C81" i="28"/>
  <c r="D81" i="28" s="1"/>
  <c r="B82" i="24"/>
  <c r="C81" i="24"/>
  <c r="D81" i="24" s="1"/>
  <c r="B83" i="28" l="1"/>
  <c r="C82" i="28"/>
  <c r="D82" i="28" s="1"/>
  <c r="B83" i="24"/>
  <c r="C82" i="24"/>
  <c r="D82" i="24" s="1"/>
  <c r="B84" i="28" l="1"/>
  <c r="C83" i="28"/>
  <c r="D83" i="28" s="1"/>
  <c r="B84" i="24"/>
  <c r="C83" i="24"/>
  <c r="D83" i="24" s="1"/>
  <c r="B85" i="28" l="1"/>
  <c r="C84" i="28"/>
  <c r="D84" i="28" s="1"/>
  <c r="B85" i="24"/>
  <c r="C84" i="24"/>
  <c r="D84" i="24" s="1"/>
  <c r="B86" i="28" l="1"/>
  <c r="C85" i="28"/>
  <c r="D85" i="28" s="1"/>
  <c r="B86" i="24"/>
  <c r="C85" i="24"/>
  <c r="D85" i="24" s="1"/>
  <c r="B87" i="28" l="1"/>
  <c r="C86" i="28"/>
  <c r="D86" i="28" s="1"/>
  <c r="B87" i="24"/>
  <c r="C86" i="24"/>
  <c r="D86" i="24" s="1"/>
  <c r="B88" i="28" l="1"/>
  <c r="C87" i="28"/>
  <c r="D87" i="28" s="1"/>
  <c r="B88" i="24"/>
  <c r="C87" i="24"/>
  <c r="D87" i="24" s="1"/>
  <c r="B89" i="28" l="1"/>
  <c r="C88" i="28"/>
  <c r="D88" i="28" s="1"/>
  <c r="B89" i="24"/>
  <c r="C88" i="24"/>
  <c r="D88" i="24" s="1"/>
  <c r="B90" i="28" l="1"/>
  <c r="C89" i="28"/>
  <c r="D89" i="28" s="1"/>
  <c r="B90" i="24"/>
  <c r="C89" i="24"/>
  <c r="D89" i="24" s="1"/>
  <c r="B91" i="28" l="1"/>
  <c r="C90" i="28"/>
  <c r="D90" i="28" s="1"/>
  <c r="B91" i="24"/>
  <c r="C90" i="24"/>
  <c r="D90" i="24" s="1"/>
  <c r="B92" i="28" l="1"/>
  <c r="C91" i="28"/>
  <c r="D91" i="28" s="1"/>
  <c r="B92" i="24"/>
  <c r="C91" i="24"/>
  <c r="D91" i="24" s="1"/>
  <c r="B93" i="28" l="1"/>
  <c r="C92" i="28"/>
  <c r="D92" i="28" s="1"/>
  <c r="B93" i="24"/>
  <c r="C92" i="24"/>
  <c r="D92" i="24" s="1"/>
  <c r="B94" i="28" l="1"/>
  <c r="C93" i="28"/>
  <c r="D93" i="28" s="1"/>
  <c r="B94" i="24"/>
  <c r="C93" i="24"/>
  <c r="D93" i="24" s="1"/>
  <c r="B95" i="28" l="1"/>
  <c r="C94" i="28"/>
  <c r="D94" i="28" s="1"/>
  <c r="B95" i="24"/>
  <c r="C94" i="24"/>
  <c r="D94" i="24" s="1"/>
  <c r="B96" i="28" l="1"/>
  <c r="C95" i="28"/>
  <c r="D95" i="28" s="1"/>
  <c r="B96" i="24"/>
  <c r="C95" i="24"/>
  <c r="D95" i="24" s="1"/>
  <c r="B97" i="28" l="1"/>
  <c r="C96" i="28"/>
  <c r="D96" i="28" s="1"/>
  <c r="B97" i="24"/>
  <c r="C96" i="24"/>
  <c r="D96" i="24" s="1"/>
  <c r="B98" i="28" l="1"/>
  <c r="C97" i="28"/>
  <c r="D97" i="28" s="1"/>
  <c r="B98" i="24"/>
  <c r="C97" i="24"/>
  <c r="D97" i="24" s="1"/>
  <c r="B99" i="28" l="1"/>
  <c r="C98" i="28"/>
  <c r="D98" i="28" s="1"/>
  <c r="B99" i="24"/>
  <c r="C98" i="24"/>
  <c r="D98" i="24" s="1"/>
  <c r="B100" i="28" l="1"/>
  <c r="C99" i="28"/>
  <c r="D99" i="28" s="1"/>
  <c r="B100" i="24"/>
  <c r="C99" i="24"/>
  <c r="D99" i="24" s="1"/>
  <c r="B101" i="28" l="1"/>
  <c r="C100" i="28"/>
  <c r="D100" i="28" s="1"/>
  <c r="B101" i="24"/>
  <c r="C100" i="24"/>
  <c r="D100" i="24" s="1"/>
  <c r="B102" i="28" l="1"/>
  <c r="C101" i="28"/>
  <c r="D101" i="28" s="1"/>
  <c r="B102" i="24"/>
  <c r="C101" i="24"/>
  <c r="D101" i="24" s="1"/>
  <c r="B103" i="28" l="1"/>
  <c r="C102" i="28"/>
  <c r="D102" i="28" s="1"/>
  <c r="B103" i="24"/>
  <c r="C102" i="24"/>
  <c r="D102" i="24" s="1"/>
  <c r="B104" i="28" l="1"/>
  <c r="C103" i="28"/>
  <c r="D103" i="28" s="1"/>
  <c r="B104" i="24"/>
  <c r="C103" i="24"/>
  <c r="D103" i="24" s="1"/>
  <c r="B105" i="28" l="1"/>
  <c r="C104" i="28"/>
  <c r="D104" i="28" s="1"/>
  <c r="B105" i="24"/>
  <c r="C104" i="24"/>
  <c r="D104" i="24" s="1"/>
  <c r="B106" i="28" l="1"/>
  <c r="C105" i="28"/>
  <c r="D105" i="28" s="1"/>
  <c r="B106" i="24"/>
  <c r="C105" i="24"/>
  <c r="D105" i="24" s="1"/>
  <c r="B107" i="28" l="1"/>
  <c r="C106" i="28"/>
  <c r="D106" i="28" s="1"/>
  <c r="B107" i="24"/>
  <c r="C106" i="24"/>
  <c r="D106" i="24" s="1"/>
  <c r="B108" i="28" l="1"/>
  <c r="C107" i="28"/>
  <c r="D107" i="28" s="1"/>
  <c r="B108" i="24"/>
  <c r="C107" i="24"/>
  <c r="D107" i="24" s="1"/>
  <c r="B109" i="28" l="1"/>
  <c r="C108" i="28"/>
  <c r="D108" i="28" s="1"/>
  <c r="B109" i="24"/>
  <c r="C108" i="24"/>
  <c r="D108" i="24" s="1"/>
  <c r="B110" i="28" l="1"/>
  <c r="C109" i="28"/>
  <c r="D109" i="28" s="1"/>
  <c r="B110" i="24"/>
  <c r="C109" i="24"/>
  <c r="D109" i="24" s="1"/>
  <c r="B111" i="28" l="1"/>
  <c r="C110" i="28"/>
  <c r="D110" i="28" s="1"/>
  <c r="B111" i="24"/>
  <c r="C110" i="24"/>
  <c r="D110" i="24" s="1"/>
  <c r="B112" i="28" l="1"/>
  <c r="C111" i="28"/>
  <c r="D111" i="28" s="1"/>
  <c r="B112" i="24"/>
  <c r="C111" i="24"/>
  <c r="D111" i="24" s="1"/>
  <c r="B113" i="28" l="1"/>
  <c r="C112" i="28"/>
  <c r="D112" i="28" s="1"/>
  <c r="B113" i="24"/>
  <c r="C112" i="24"/>
  <c r="D112" i="24" s="1"/>
  <c r="B114" i="28" l="1"/>
  <c r="C113" i="28"/>
  <c r="D113" i="28" s="1"/>
  <c r="B114" i="24"/>
  <c r="C113" i="24"/>
  <c r="D113" i="24" s="1"/>
  <c r="B115" i="28" l="1"/>
  <c r="C114" i="28"/>
  <c r="D114" i="28" s="1"/>
  <c r="B115" i="24"/>
  <c r="C114" i="24"/>
  <c r="D114" i="24" s="1"/>
  <c r="B116" i="28" l="1"/>
  <c r="C115" i="28"/>
  <c r="D115" i="28" s="1"/>
  <c r="B116" i="24"/>
  <c r="C115" i="24"/>
  <c r="D115" i="24" s="1"/>
  <c r="B117" i="28" l="1"/>
  <c r="C116" i="28"/>
  <c r="D116" i="28" s="1"/>
  <c r="B117" i="24"/>
  <c r="C116" i="24"/>
  <c r="D116" i="24" s="1"/>
  <c r="B118" i="28" l="1"/>
  <c r="C117" i="28"/>
  <c r="D117" i="28" s="1"/>
  <c r="B118" i="24"/>
  <c r="C117" i="24"/>
  <c r="D117" i="24" s="1"/>
  <c r="B119" i="28" l="1"/>
  <c r="C118" i="28"/>
  <c r="D118" i="28" s="1"/>
  <c r="B119" i="24"/>
  <c r="C118" i="24"/>
  <c r="D118" i="24" s="1"/>
  <c r="B120" i="28" l="1"/>
  <c r="C119" i="28"/>
  <c r="D119" i="28" s="1"/>
  <c r="B120" i="24"/>
  <c r="C119" i="24"/>
  <c r="D119" i="24" s="1"/>
  <c r="B121" i="28" l="1"/>
  <c r="C120" i="28"/>
  <c r="D120" i="28" s="1"/>
  <c r="B121" i="24"/>
  <c r="C120" i="24"/>
  <c r="D120" i="24" s="1"/>
  <c r="B122" i="28" l="1"/>
  <c r="C121" i="28"/>
  <c r="D121" i="28" s="1"/>
  <c r="B122" i="24"/>
  <c r="C121" i="24"/>
  <c r="D121" i="24" s="1"/>
  <c r="B123" i="28" l="1"/>
  <c r="C122" i="28"/>
  <c r="D122" i="28" s="1"/>
  <c r="B123" i="24"/>
  <c r="C122" i="24"/>
  <c r="D122" i="24" s="1"/>
  <c r="B124" i="28" l="1"/>
  <c r="C123" i="28"/>
  <c r="D123" i="28" s="1"/>
  <c r="B124" i="24"/>
  <c r="C123" i="24"/>
  <c r="D123" i="24" s="1"/>
  <c r="B125" i="28" l="1"/>
  <c r="C124" i="28"/>
  <c r="D124" i="28" s="1"/>
  <c r="B125" i="24"/>
  <c r="C124" i="24"/>
  <c r="D124" i="24" s="1"/>
  <c r="B126" i="28" l="1"/>
  <c r="C125" i="28"/>
  <c r="D125" i="28" s="1"/>
  <c r="B126" i="24"/>
  <c r="C125" i="24"/>
  <c r="D125" i="24" s="1"/>
  <c r="B127" i="28" l="1"/>
  <c r="C126" i="28"/>
  <c r="D126" i="28" s="1"/>
  <c r="B127" i="24"/>
  <c r="C126" i="24"/>
  <c r="D126" i="24" s="1"/>
  <c r="B128" i="28" l="1"/>
  <c r="C127" i="28"/>
  <c r="D127" i="28" s="1"/>
  <c r="B128" i="24"/>
  <c r="C127" i="24"/>
  <c r="D127" i="24" s="1"/>
  <c r="B129" i="28" l="1"/>
  <c r="C128" i="28"/>
  <c r="D128" i="28" s="1"/>
  <c r="B129" i="24"/>
  <c r="C128" i="24"/>
  <c r="D128" i="24" s="1"/>
  <c r="B130" i="28" l="1"/>
  <c r="C129" i="28"/>
  <c r="D129" i="28" s="1"/>
  <c r="B130" i="24"/>
  <c r="C129" i="24"/>
  <c r="D129" i="24" s="1"/>
  <c r="B131" i="28" l="1"/>
  <c r="C130" i="28"/>
  <c r="D130" i="28" s="1"/>
  <c r="B131" i="24"/>
  <c r="C130" i="24"/>
  <c r="D130" i="24" s="1"/>
  <c r="B132" i="28" l="1"/>
  <c r="C131" i="28"/>
  <c r="D131" i="28" s="1"/>
  <c r="B132" i="24"/>
  <c r="C131" i="24"/>
  <c r="D131" i="24" s="1"/>
  <c r="B133" i="28" l="1"/>
  <c r="C132" i="28"/>
  <c r="D132" i="28" s="1"/>
  <c r="B133" i="24"/>
  <c r="C132" i="24"/>
  <c r="D132" i="24" s="1"/>
  <c r="B134" i="28" l="1"/>
  <c r="C133" i="28"/>
  <c r="D133" i="28" s="1"/>
  <c r="B134" i="24"/>
  <c r="C133" i="24"/>
  <c r="D133" i="24" s="1"/>
  <c r="B135" i="28" l="1"/>
  <c r="C134" i="28"/>
  <c r="D134" i="28" s="1"/>
  <c r="B135" i="24"/>
  <c r="C134" i="24"/>
  <c r="D134" i="24" s="1"/>
  <c r="B136" i="28" l="1"/>
  <c r="C135" i="28"/>
  <c r="D135" i="28" s="1"/>
  <c r="B136" i="24"/>
  <c r="C135" i="24"/>
  <c r="D135" i="24" s="1"/>
  <c r="B137" i="28" l="1"/>
  <c r="C136" i="28"/>
  <c r="D136" i="28" s="1"/>
  <c r="B137" i="24"/>
  <c r="C136" i="24"/>
  <c r="D136" i="24" s="1"/>
  <c r="B138" i="28" l="1"/>
  <c r="C137" i="28"/>
  <c r="D137" i="28" s="1"/>
  <c r="B138" i="24"/>
  <c r="C137" i="24"/>
  <c r="D137" i="24" s="1"/>
  <c r="B139" i="28" l="1"/>
  <c r="C138" i="28"/>
  <c r="D138" i="28" s="1"/>
  <c r="B139" i="24"/>
  <c r="C138" i="24"/>
  <c r="D138" i="24" s="1"/>
  <c r="B140" i="28" l="1"/>
  <c r="C139" i="28"/>
  <c r="D139" i="28" s="1"/>
  <c r="B140" i="24"/>
  <c r="C139" i="24"/>
  <c r="D139" i="24" s="1"/>
  <c r="B141" i="28" l="1"/>
  <c r="C140" i="28"/>
  <c r="D140" i="28" s="1"/>
  <c r="B141" i="24"/>
  <c r="C140" i="24"/>
  <c r="D140" i="24" s="1"/>
  <c r="B142" i="28" l="1"/>
  <c r="C141" i="28"/>
  <c r="D141" i="28" s="1"/>
  <c r="B142" i="24"/>
  <c r="C141" i="24"/>
  <c r="D141" i="24" s="1"/>
  <c r="B143" i="28" l="1"/>
  <c r="C142" i="28"/>
  <c r="D142" i="28" s="1"/>
  <c r="B143" i="24"/>
  <c r="C142" i="24"/>
  <c r="D142" i="24" s="1"/>
  <c r="B144" i="28" l="1"/>
  <c r="C143" i="28"/>
  <c r="D143" i="28" s="1"/>
  <c r="B144" i="24"/>
  <c r="C143" i="24"/>
  <c r="D143" i="24" s="1"/>
  <c r="B145" i="28" l="1"/>
  <c r="C144" i="28"/>
  <c r="D144" i="28" s="1"/>
  <c r="B145" i="24"/>
  <c r="C144" i="24"/>
  <c r="D144" i="24" s="1"/>
  <c r="B146" i="28" l="1"/>
  <c r="C145" i="28"/>
  <c r="D145" i="28" s="1"/>
  <c r="B146" i="24"/>
  <c r="C145" i="24"/>
  <c r="D145" i="24" s="1"/>
  <c r="B147" i="28" l="1"/>
  <c r="C146" i="28"/>
  <c r="D146" i="28" s="1"/>
  <c r="B147" i="24"/>
  <c r="C146" i="24"/>
  <c r="D146" i="24" s="1"/>
  <c r="B148" i="28" l="1"/>
  <c r="C147" i="28"/>
  <c r="D147" i="28" s="1"/>
  <c r="B148" i="24"/>
  <c r="C147" i="24"/>
  <c r="D147" i="24" s="1"/>
  <c r="B149" i="28" l="1"/>
  <c r="C148" i="28"/>
  <c r="D148" i="28" s="1"/>
  <c r="B149" i="24"/>
  <c r="C148" i="24"/>
  <c r="D148" i="24" s="1"/>
  <c r="B150" i="28" l="1"/>
  <c r="C149" i="28"/>
  <c r="D149" i="28" s="1"/>
  <c r="B150" i="24"/>
  <c r="C149" i="24"/>
  <c r="D149" i="24" s="1"/>
  <c r="B151" i="28" l="1"/>
  <c r="C150" i="28"/>
  <c r="D150" i="28" s="1"/>
  <c r="B151" i="24"/>
  <c r="C150" i="24"/>
  <c r="D150" i="24" s="1"/>
  <c r="B152" i="28" l="1"/>
  <c r="C151" i="28"/>
  <c r="D151" i="28" s="1"/>
  <c r="B152" i="24"/>
  <c r="C151" i="24"/>
  <c r="D151" i="24" s="1"/>
  <c r="B153" i="28" l="1"/>
  <c r="C152" i="28"/>
  <c r="D152" i="28" s="1"/>
  <c r="B153" i="24"/>
  <c r="C152" i="24"/>
  <c r="D152" i="24" s="1"/>
  <c r="B154" i="28" l="1"/>
  <c r="C153" i="28"/>
  <c r="D153" i="28" s="1"/>
  <c r="B154" i="24"/>
  <c r="C153" i="24"/>
  <c r="D153" i="24" s="1"/>
  <c r="B155" i="28" l="1"/>
  <c r="C154" i="28"/>
  <c r="D154" i="28" s="1"/>
  <c r="B155" i="24"/>
  <c r="C154" i="24"/>
  <c r="D154" i="24" s="1"/>
  <c r="B156" i="28" l="1"/>
  <c r="C155" i="28"/>
  <c r="D155" i="28" s="1"/>
  <c r="B156" i="24"/>
  <c r="C155" i="24"/>
  <c r="D155" i="24" s="1"/>
  <c r="B157" i="28" l="1"/>
  <c r="C156" i="28"/>
  <c r="D156" i="28" s="1"/>
  <c r="B157" i="24"/>
  <c r="C156" i="24"/>
  <c r="D156" i="24" s="1"/>
  <c r="B158" i="28" l="1"/>
  <c r="C157" i="28"/>
  <c r="D157" i="28" s="1"/>
  <c r="B158" i="24"/>
  <c r="C157" i="24"/>
  <c r="D157" i="24" s="1"/>
  <c r="B159" i="28" l="1"/>
  <c r="C158" i="28"/>
  <c r="D158" i="28" s="1"/>
  <c r="B159" i="24"/>
  <c r="C158" i="24"/>
  <c r="D158" i="24" s="1"/>
  <c r="B160" i="28" l="1"/>
  <c r="C159" i="28"/>
  <c r="D159" i="28" s="1"/>
  <c r="B160" i="24"/>
  <c r="C159" i="24"/>
  <c r="D159" i="24" s="1"/>
  <c r="B161" i="28" l="1"/>
  <c r="C160" i="28"/>
  <c r="D160" i="28" s="1"/>
  <c r="B161" i="24"/>
  <c r="C160" i="24"/>
  <c r="D160" i="24" s="1"/>
  <c r="B162" i="28" l="1"/>
  <c r="C161" i="28"/>
  <c r="D161" i="28" s="1"/>
  <c r="B162" i="24"/>
  <c r="C161" i="24"/>
  <c r="D161" i="24" s="1"/>
  <c r="B163" i="28" l="1"/>
  <c r="C162" i="28"/>
  <c r="D162" i="28" s="1"/>
  <c r="B163" i="24"/>
  <c r="C162" i="24"/>
  <c r="D162" i="24" s="1"/>
  <c r="B164" i="28" l="1"/>
  <c r="C163" i="28"/>
  <c r="D163" i="28" s="1"/>
  <c r="B164" i="24"/>
  <c r="C163" i="24"/>
  <c r="D163" i="24" s="1"/>
  <c r="B165" i="28" l="1"/>
  <c r="C164" i="28"/>
  <c r="D164" i="28" s="1"/>
  <c r="B165" i="24"/>
  <c r="C164" i="24"/>
  <c r="D164" i="24" s="1"/>
  <c r="B166" i="28" l="1"/>
  <c r="C165" i="28"/>
  <c r="D165" i="28" s="1"/>
  <c r="B166" i="24"/>
  <c r="C165" i="24"/>
  <c r="D165" i="24" s="1"/>
  <c r="B167" i="28" l="1"/>
  <c r="C166" i="28"/>
  <c r="D166" i="28" s="1"/>
  <c r="B167" i="24"/>
  <c r="C166" i="24"/>
  <c r="D166" i="24" s="1"/>
  <c r="B168" i="28" l="1"/>
  <c r="C167" i="28"/>
  <c r="D167" i="28" s="1"/>
  <c r="B168" i="24"/>
  <c r="C167" i="24"/>
  <c r="D167" i="24" s="1"/>
  <c r="B169" i="28" l="1"/>
  <c r="C168" i="28"/>
  <c r="D168" i="28" s="1"/>
  <c r="B169" i="24"/>
  <c r="C168" i="24"/>
  <c r="D168" i="24" s="1"/>
  <c r="B170" i="28" l="1"/>
  <c r="C169" i="28"/>
  <c r="D169" i="28" s="1"/>
  <c r="B170" i="24"/>
  <c r="C169" i="24"/>
  <c r="D169" i="24" s="1"/>
  <c r="B171" i="28" l="1"/>
  <c r="C170" i="28"/>
  <c r="D170" i="28" s="1"/>
  <c r="B171" i="24"/>
  <c r="C170" i="24"/>
  <c r="D170" i="24" s="1"/>
  <c r="B172" i="28" l="1"/>
  <c r="C171" i="28"/>
  <c r="D171" i="28" s="1"/>
  <c r="B172" i="24"/>
  <c r="C171" i="24"/>
  <c r="D171" i="24" s="1"/>
  <c r="B173" i="28" l="1"/>
  <c r="C172" i="28"/>
  <c r="D172" i="28" s="1"/>
  <c r="B173" i="24"/>
  <c r="C172" i="24"/>
  <c r="D172" i="24" s="1"/>
  <c r="B174" i="28" l="1"/>
  <c r="C173" i="28"/>
  <c r="D173" i="28" s="1"/>
  <c r="B174" i="24"/>
  <c r="C173" i="24"/>
  <c r="D173" i="24" s="1"/>
  <c r="B175" i="28" l="1"/>
  <c r="C174" i="28"/>
  <c r="D174" i="28" s="1"/>
  <c r="B175" i="24"/>
  <c r="C174" i="24"/>
  <c r="D174" i="24" s="1"/>
  <c r="B176" i="28" l="1"/>
  <c r="C175" i="28"/>
  <c r="D175" i="28" s="1"/>
  <c r="B176" i="24"/>
  <c r="C175" i="24"/>
  <c r="D175" i="24" s="1"/>
  <c r="B177" i="28" l="1"/>
  <c r="C176" i="28"/>
  <c r="D176" i="28" s="1"/>
  <c r="B177" i="24"/>
  <c r="C176" i="24"/>
  <c r="D176" i="24" s="1"/>
  <c r="B178" i="28" l="1"/>
  <c r="C177" i="28"/>
  <c r="D177" i="28" s="1"/>
  <c r="B178" i="24"/>
  <c r="C177" i="24"/>
  <c r="D177" i="24" s="1"/>
  <c r="B179" i="28" l="1"/>
  <c r="C178" i="28"/>
  <c r="D178" i="28" s="1"/>
  <c r="B179" i="24"/>
  <c r="C178" i="24"/>
  <c r="D178" i="24" s="1"/>
  <c r="B180" i="28" l="1"/>
  <c r="C179" i="28"/>
  <c r="D179" i="28" s="1"/>
  <c r="B180" i="24"/>
  <c r="C179" i="24"/>
  <c r="D179" i="24" s="1"/>
  <c r="B181" i="28" l="1"/>
  <c r="C180" i="28"/>
  <c r="D180" i="28" s="1"/>
  <c r="B181" i="24"/>
  <c r="C180" i="24"/>
  <c r="D180" i="24" s="1"/>
  <c r="B182" i="28" l="1"/>
  <c r="C181" i="28"/>
  <c r="D181" i="28" s="1"/>
  <c r="B182" i="24"/>
  <c r="C181" i="24"/>
  <c r="D181" i="24" s="1"/>
  <c r="B183" i="28" l="1"/>
  <c r="C182" i="28"/>
  <c r="D182" i="28" s="1"/>
  <c r="B183" i="24"/>
  <c r="C182" i="24"/>
  <c r="D182" i="24" s="1"/>
  <c r="B184" i="28" l="1"/>
  <c r="C183" i="28"/>
  <c r="D183" i="28" s="1"/>
  <c r="B184" i="24"/>
  <c r="C183" i="24"/>
  <c r="D183" i="24" s="1"/>
  <c r="B185" i="28" l="1"/>
  <c r="C184" i="28"/>
  <c r="D184" i="28" s="1"/>
  <c r="B185" i="24"/>
  <c r="C184" i="24"/>
  <c r="D184" i="24" s="1"/>
  <c r="B186" i="28" l="1"/>
  <c r="C185" i="28"/>
  <c r="D185" i="28" s="1"/>
  <c r="B186" i="24"/>
  <c r="C185" i="24"/>
  <c r="D185" i="24" s="1"/>
  <c r="B187" i="28" l="1"/>
  <c r="C186" i="28"/>
  <c r="D186" i="28" s="1"/>
  <c r="B187" i="24"/>
  <c r="C186" i="24"/>
  <c r="D186" i="24" s="1"/>
  <c r="B188" i="28" l="1"/>
  <c r="C187" i="28"/>
  <c r="D187" i="28" s="1"/>
  <c r="B188" i="24"/>
  <c r="C187" i="24"/>
  <c r="D187" i="24" s="1"/>
  <c r="B189" i="28" l="1"/>
  <c r="C188" i="28"/>
  <c r="D188" i="28" s="1"/>
  <c r="B189" i="24"/>
  <c r="C188" i="24"/>
  <c r="D188" i="24" s="1"/>
  <c r="B190" i="28" l="1"/>
  <c r="C189" i="28"/>
  <c r="D189" i="28" s="1"/>
  <c r="B190" i="24"/>
  <c r="C189" i="24"/>
  <c r="D189" i="24" s="1"/>
  <c r="B191" i="28" l="1"/>
  <c r="C190" i="28"/>
  <c r="D190" i="28" s="1"/>
  <c r="B191" i="24"/>
  <c r="C190" i="24"/>
  <c r="D190" i="24" s="1"/>
  <c r="B192" i="28" l="1"/>
  <c r="C191" i="28"/>
  <c r="D191" i="28" s="1"/>
  <c r="B192" i="24"/>
  <c r="C191" i="24"/>
  <c r="D191" i="24" s="1"/>
  <c r="B193" i="28" l="1"/>
  <c r="C192" i="28"/>
  <c r="D192" i="28" s="1"/>
  <c r="B193" i="24"/>
  <c r="C192" i="24"/>
  <c r="D192" i="24" s="1"/>
  <c r="B194" i="28" l="1"/>
  <c r="C193" i="28"/>
  <c r="D193" i="28" s="1"/>
  <c r="B194" i="24"/>
  <c r="C193" i="24"/>
  <c r="D193" i="24" s="1"/>
  <c r="B195" i="28" l="1"/>
  <c r="C194" i="28"/>
  <c r="D194" i="28" s="1"/>
  <c r="B195" i="24"/>
  <c r="C194" i="24"/>
  <c r="D194" i="24" s="1"/>
  <c r="B196" i="28" l="1"/>
  <c r="C195" i="28"/>
  <c r="D195" i="28" s="1"/>
  <c r="B196" i="24"/>
  <c r="C195" i="24"/>
  <c r="D195" i="24" s="1"/>
  <c r="B197" i="28" l="1"/>
  <c r="C196" i="28"/>
  <c r="D196" i="28" s="1"/>
  <c r="B197" i="24"/>
  <c r="C196" i="24"/>
  <c r="D196" i="24" s="1"/>
  <c r="B198" i="28" l="1"/>
  <c r="C197" i="28"/>
  <c r="D197" i="28" s="1"/>
  <c r="B198" i="24"/>
  <c r="C197" i="24"/>
  <c r="D197" i="24" s="1"/>
  <c r="B199" i="28" l="1"/>
  <c r="C198" i="28"/>
  <c r="D198" i="28" s="1"/>
  <c r="B199" i="24"/>
  <c r="C198" i="24"/>
  <c r="D198" i="24" s="1"/>
  <c r="B200" i="28" l="1"/>
  <c r="C199" i="28"/>
  <c r="D199" i="28" s="1"/>
  <c r="B200" i="24"/>
  <c r="C199" i="24"/>
  <c r="D199" i="24" s="1"/>
  <c r="B201" i="28" l="1"/>
  <c r="C200" i="28"/>
  <c r="D200" i="28" s="1"/>
  <c r="B201" i="24"/>
  <c r="C200" i="24"/>
  <c r="D200" i="24" s="1"/>
  <c r="B202" i="28" l="1"/>
  <c r="C201" i="28"/>
  <c r="D201" i="28" s="1"/>
  <c r="B202" i="24"/>
  <c r="C201" i="24"/>
  <c r="D201" i="24" s="1"/>
  <c r="B203" i="28" l="1"/>
  <c r="C202" i="28"/>
  <c r="D202" i="28" s="1"/>
  <c r="B203" i="24"/>
  <c r="C202" i="24"/>
  <c r="D202" i="24" s="1"/>
  <c r="B204" i="28" l="1"/>
  <c r="C203" i="28"/>
  <c r="D203" i="28" s="1"/>
  <c r="B204" i="24"/>
  <c r="C203" i="24"/>
  <c r="D203" i="24" s="1"/>
  <c r="B205" i="28" l="1"/>
  <c r="C204" i="28"/>
  <c r="D204" i="28" s="1"/>
  <c r="B205" i="24"/>
  <c r="C204" i="24"/>
  <c r="D204" i="24" s="1"/>
  <c r="B206" i="28" l="1"/>
  <c r="C205" i="28"/>
  <c r="D205" i="28" s="1"/>
  <c r="B206" i="24"/>
  <c r="C205" i="24"/>
  <c r="D205" i="24" s="1"/>
  <c r="B207" i="28" l="1"/>
  <c r="C206" i="28"/>
  <c r="D206" i="28" s="1"/>
  <c r="B207" i="24"/>
  <c r="C206" i="24"/>
  <c r="D206" i="24" s="1"/>
  <c r="B208" i="28" l="1"/>
  <c r="C207" i="28"/>
  <c r="D207" i="28" s="1"/>
  <c r="B208" i="24"/>
  <c r="C207" i="24"/>
  <c r="D207" i="24" s="1"/>
  <c r="B209" i="28" l="1"/>
  <c r="C208" i="28"/>
  <c r="D208" i="28" s="1"/>
  <c r="B209" i="24"/>
  <c r="C208" i="24"/>
  <c r="D208" i="24" s="1"/>
  <c r="B210" i="28" l="1"/>
  <c r="C209" i="28"/>
  <c r="D209" i="28" s="1"/>
  <c r="B210" i="24"/>
  <c r="C209" i="24"/>
  <c r="D209" i="24" s="1"/>
  <c r="B211" i="28" l="1"/>
  <c r="C210" i="28"/>
  <c r="D210" i="28" s="1"/>
  <c r="B211" i="24"/>
  <c r="C210" i="24"/>
  <c r="D210" i="24" s="1"/>
  <c r="B212" i="28" l="1"/>
  <c r="C211" i="28"/>
  <c r="D211" i="28" s="1"/>
  <c r="B212" i="24"/>
  <c r="C211" i="24"/>
  <c r="D211" i="24" s="1"/>
  <c r="B213" i="28" l="1"/>
  <c r="C212" i="28"/>
  <c r="D212" i="28" s="1"/>
  <c r="B213" i="24"/>
  <c r="C212" i="24"/>
  <c r="D212" i="24" s="1"/>
  <c r="B214" i="28" l="1"/>
  <c r="C213" i="28"/>
  <c r="D213" i="28" s="1"/>
  <c r="B214" i="24"/>
  <c r="C213" i="24"/>
  <c r="D213" i="24" s="1"/>
  <c r="B215" i="28" l="1"/>
  <c r="C214" i="28"/>
  <c r="D214" i="28" s="1"/>
  <c r="B215" i="24"/>
  <c r="C214" i="24"/>
  <c r="D214" i="24" s="1"/>
  <c r="B216" i="28" l="1"/>
  <c r="C215" i="28"/>
  <c r="D215" i="28" s="1"/>
  <c r="B216" i="24"/>
  <c r="C215" i="24"/>
  <c r="D215" i="24" s="1"/>
  <c r="B217" i="28" l="1"/>
  <c r="C216" i="28"/>
  <c r="D216" i="28" s="1"/>
  <c r="B217" i="24"/>
  <c r="C216" i="24"/>
  <c r="D216" i="24" s="1"/>
  <c r="B218" i="28" l="1"/>
  <c r="C217" i="28"/>
  <c r="D217" i="28" s="1"/>
  <c r="B218" i="24"/>
  <c r="C217" i="24"/>
  <c r="D217" i="24" s="1"/>
  <c r="B219" i="28" l="1"/>
  <c r="C218" i="28"/>
  <c r="D218" i="28" s="1"/>
  <c r="B219" i="24"/>
  <c r="C218" i="24"/>
  <c r="D218" i="24" s="1"/>
  <c r="B220" i="28" l="1"/>
  <c r="C219" i="28"/>
  <c r="D219" i="28" s="1"/>
  <c r="B220" i="24"/>
  <c r="C219" i="24"/>
  <c r="D219" i="24" s="1"/>
  <c r="B221" i="28" l="1"/>
  <c r="C220" i="28"/>
  <c r="D220" i="28" s="1"/>
  <c r="B221" i="24"/>
  <c r="C220" i="24"/>
  <c r="D220" i="24" s="1"/>
  <c r="B222" i="28" l="1"/>
  <c r="C221" i="28"/>
  <c r="D221" i="28" s="1"/>
  <c r="B222" i="24"/>
  <c r="C221" i="24"/>
  <c r="D221" i="24" s="1"/>
  <c r="B223" i="28" l="1"/>
  <c r="C222" i="28"/>
  <c r="D222" i="28" s="1"/>
  <c r="B223" i="24"/>
  <c r="C222" i="24"/>
  <c r="D222" i="24" s="1"/>
  <c r="B224" i="28" l="1"/>
  <c r="C223" i="28"/>
  <c r="D223" i="28" s="1"/>
  <c r="B224" i="24"/>
  <c r="C223" i="24"/>
  <c r="D223" i="24" s="1"/>
  <c r="B225" i="28" l="1"/>
  <c r="C224" i="28"/>
  <c r="D224" i="28" s="1"/>
  <c r="B225" i="24"/>
  <c r="C224" i="24"/>
  <c r="D224" i="24" s="1"/>
  <c r="B226" i="28" l="1"/>
  <c r="C225" i="28"/>
  <c r="D225" i="28" s="1"/>
  <c r="B226" i="24"/>
  <c r="C225" i="24"/>
  <c r="D225" i="24" s="1"/>
  <c r="B227" i="28" l="1"/>
  <c r="C226" i="28"/>
  <c r="D226" i="28" s="1"/>
  <c r="B227" i="24"/>
  <c r="C226" i="24"/>
  <c r="D226" i="24" s="1"/>
  <c r="B228" i="28" l="1"/>
  <c r="C227" i="28"/>
  <c r="D227" i="28" s="1"/>
  <c r="B228" i="24"/>
  <c r="C227" i="24"/>
  <c r="D227" i="24" s="1"/>
  <c r="B229" i="28" l="1"/>
  <c r="C228" i="28"/>
  <c r="D228" i="28" s="1"/>
  <c r="B229" i="24"/>
  <c r="C228" i="24"/>
  <c r="D228" i="24" s="1"/>
  <c r="B230" i="28" l="1"/>
  <c r="C229" i="28"/>
  <c r="D229" i="28" s="1"/>
  <c r="B230" i="24"/>
  <c r="C229" i="24"/>
  <c r="D229" i="24" s="1"/>
  <c r="B231" i="28" l="1"/>
  <c r="C230" i="28"/>
  <c r="D230" i="28" s="1"/>
  <c r="B231" i="24"/>
  <c r="C230" i="24"/>
  <c r="D230" i="24" s="1"/>
  <c r="B232" i="28" l="1"/>
  <c r="C231" i="28"/>
  <c r="D231" i="28" s="1"/>
  <c r="B232" i="24"/>
  <c r="C231" i="24"/>
  <c r="D231" i="24" s="1"/>
  <c r="B233" i="28" l="1"/>
  <c r="C232" i="28"/>
  <c r="D232" i="28" s="1"/>
  <c r="B233" i="24"/>
  <c r="C232" i="24"/>
  <c r="D232" i="24" s="1"/>
  <c r="B234" i="28" l="1"/>
  <c r="C233" i="28"/>
  <c r="D233" i="28" s="1"/>
  <c r="B234" i="24"/>
  <c r="C233" i="24"/>
  <c r="D233" i="24" s="1"/>
  <c r="B235" i="28" l="1"/>
  <c r="C234" i="28"/>
  <c r="D234" i="28" s="1"/>
  <c r="B235" i="24"/>
  <c r="C234" i="24"/>
  <c r="D234" i="24" s="1"/>
  <c r="B236" i="28" l="1"/>
  <c r="C235" i="28"/>
  <c r="D235" i="28" s="1"/>
  <c r="B236" i="24"/>
  <c r="C235" i="24"/>
  <c r="D235" i="24" s="1"/>
  <c r="B237" i="28" l="1"/>
  <c r="C236" i="28"/>
  <c r="D236" i="28" s="1"/>
  <c r="B237" i="24"/>
  <c r="C236" i="24"/>
  <c r="D236" i="24" s="1"/>
  <c r="B238" i="28" l="1"/>
  <c r="C237" i="28"/>
  <c r="D237" i="28" s="1"/>
  <c r="B238" i="24"/>
  <c r="C237" i="24"/>
  <c r="D237" i="24" s="1"/>
  <c r="B239" i="28" l="1"/>
  <c r="C238" i="28"/>
  <c r="D238" i="28" s="1"/>
  <c r="B239" i="24"/>
  <c r="C238" i="24"/>
  <c r="D238" i="24" s="1"/>
  <c r="B240" i="28" l="1"/>
  <c r="C239" i="28"/>
  <c r="D239" i="28" s="1"/>
  <c r="B240" i="24"/>
  <c r="C239" i="24"/>
  <c r="D239" i="24" s="1"/>
  <c r="B241" i="28" l="1"/>
  <c r="C240" i="28"/>
  <c r="D240" i="28" s="1"/>
  <c r="B241" i="24"/>
  <c r="C240" i="24"/>
  <c r="D240" i="24" s="1"/>
  <c r="B242" i="28" l="1"/>
  <c r="C241" i="28"/>
  <c r="D241" i="28" s="1"/>
  <c r="B242" i="24"/>
  <c r="C241" i="24"/>
  <c r="D241" i="24" s="1"/>
  <c r="B243" i="28" l="1"/>
  <c r="C242" i="28"/>
  <c r="D242" i="28" s="1"/>
  <c r="B243" i="24"/>
  <c r="C242" i="24"/>
  <c r="D242" i="24" s="1"/>
  <c r="B244" i="28" l="1"/>
  <c r="C243" i="28"/>
  <c r="D243" i="28" s="1"/>
  <c r="B244" i="24"/>
  <c r="C243" i="24"/>
  <c r="D243" i="24" s="1"/>
  <c r="B245" i="28" l="1"/>
  <c r="C244" i="28"/>
  <c r="D244" i="28" s="1"/>
  <c r="B245" i="24"/>
  <c r="C244" i="24"/>
  <c r="D244" i="24" s="1"/>
  <c r="B246" i="28" l="1"/>
  <c r="C245" i="28"/>
  <c r="D245" i="28" s="1"/>
  <c r="B246" i="24"/>
  <c r="C245" i="24"/>
  <c r="D245" i="24" s="1"/>
  <c r="B247" i="28" l="1"/>
  <c r="C246" i="28"/>
  <c r="D246" i="28" s="1"/>
  <c r="B247" i="24"/>
  <c r="C246" i="24"/>
  <c r="D246" i="24" s="1"/>
  <c r="B248" i="28" l="1"/>
  <c r="C247" i="28"/>
  <c r="D247" i="28" s="1"/>
  <c r="B248" i="24"/>
  <c r="C247" i="24"/>
  <c r="D247" i="24" s="1"/>
  <c r="B249" i="28" l="1"/>
  <c r="C248" i="28"/>
  <c r="D248" i="28" s="1"/>
  <c r="B249" i="24"/>
  <c r="C248" i="24"/>
  <c r="D248" i="24" s="1"/>
  <c r="B250" i="28" l="1"/>
  <c r="C249" i="28"/>
  <c r="D249" i="28" s="1"/>
  <c r="B250" i="24"/>
  <c r="C249" i="24"/>
  <c r="D249" i="24" s="1"/>
  <c r="B251" i="28" l="1"/>
  <c r="C250" i="28"/>
  <c r="D250" i="28" s="1"/>
  <c r="B251" i="24"/>
  <c r="C250" i="24"/>
  <c r="D250" i="24" s="1"/>
  <c r="B252" i="28" l="1"/>
  <c r="C251" i="28"/>
  <c r="D251" i="28" s="1"/>
  <c r="B252" i="24"/>
  <c r="C251" i="24"/>
  <c r="D251" i="24" s="1"/>
  <c r="B253" i="28" l="1"/>
  <c r="C252" i="28"/>
  <c r="D252" i="28" s="1"/>
  <c r="B253" i="24"/>
  <c r="C252" i="24"/>
  <c r="D252" i="24" s="1"/>
  <c r="B254" i="28" l="1"/>
  <c r="C253" i="28"/>
  <c r="D253" i="28" s="1"/>
  <c r="B254" i="24"/>
  <c r="C253" i="24"/>
  <c r="D253" i="24" s="1"/>
  <c r="B255" i="28" l="1"/>
  <c r="C254" i="28"/>
  <c r="D254" i="28" s="1"/>
  <c r="B255" i="24"/>
  <c r="C254" i="24"/>
  <c r="D254" i="24" s="1"/>
  <c r="B256" i="28" l="1"/>
  <c r="C255" i="28"/>
  <c r="D255" i="28" s="1"/>
  <c r="B256" i="24"/>
  <c r="C255" i="24"/>
  <c r="D255" i="24" s="1"/>
  <c r="B257" i="28" l="1"/>
  <c r="C256" i="28"/>
  <c r="D256" i="28" s="1"/>
  <c r="B257" i="24"/>
  <c r="C256" i="24"/>
  <c r="D256" i="24" s="1"/>
  <c r="B258" i="28" l="1"/>
  <c r="C257" i="28"/>
  <c r="D257" i="28" s="1"/>
  <c r="B258" i="24"/>
  <c r="C257" i="24"/>
  <c r="D257" i="24" s="1"/>
  <c r="B259" i="28" l="1"/>
  <c r="C258" i="28"/>
  <c r="D258" i="28" s="1"/>
  <c r="B259" i="24"/>
  <c r="C258" i="24"/>
  <c r="D258" i="24" s="1"/>
  <c r="B260" i="28" l="1"/>
  <c r="C259" i="28"/>
  <c r="D259" i="28" s="1"/>
  <c r="B260" i="24"/>
  <c r="C259" i="24"/>
  <c r="D259" i="24" s="1"/>
  <c r="B261" i="28" l="1"/>
  <c r="C260" i="28"/>
  <c r="D260" i="28" s="1"/>
  <c r="B261" i="24"/>
  <c r="C260" i="24"/>
  <c r="D260" i="24" s="1"/>
  <c r="B262" i="28" l="1"/>
  <c r="C261" i="28"/>
  <c r="D261" i="28" s="1"/>
  <c r="B262" i="24"/>
  <c r="C261" i="24"/>
  <c r="D261" i="24" s="1"/>
  <c r="B263" i="28" l="1"/>
  <c r="C262" i="28"/>
  <c r="D262" i="28" s="1"/>
  <c r="B263" i="24"/>
  <c r="C262" i="24"/>
  <c r="D262" i="24" s="1"/>
  <c r="B264" i="28" l="1"/>
  <c r="C263" i="28"/>
  <c r="D263" i="28" s="1"/>
  <c r="B264" i="24"/>
  <c r="C263" i="24"/>
  <c r="D263" i="24" s="1"/>
  <c r="B265" i="28" l="1"/>
  <c r="C264" i="28"/>
  <c r="D264" i="28" s="1"/>
  <c r="B265" i="24"/>
  <c r="C264" i="24"/>
  <c r="D264" i="24" s="1"/>
  <c r="B266" i="28" l="1"/>
  <c r="C265" i="28"/>
  <c r="D265" i="28" s="1"/>
  <c r="B266" i="24"/>
  <c r="C265" i="24"/>
  <c r="D265" i="24" s="1"/>
  <c r="B267" i="28" l="1"/>
  <c r="C266" i="28"/>
  <c r="D266" i="28" s="1"/>
  <c r="B267" i="24"/>
  <c r="C266" i="24"/>
  <c r="D266" i="24" s="1"/>
  <c r="B268" i="28" l="1"/>
  <c r="C267" i="28"/>
  <c r="D267" i="28" s="1"/>
  <c r="B268" i="24"/>
  <c r="C267" i="24"/>
  <c r="D267" i="24" s="1"/>
  <c r="B269" i="28" l="1"/>
  <c r="C268" i="28"/>
  <c r="D268" i="28" s="1"/>
  <c r="B269" i="24"/>
  <c r="C268" i="24"/>
  <c r="D268" i="24" s="1"/>
  <c r="B270" i="28" l="1"/>
  <c r="C269" i="28"/>
  <c r="D269" i="28" s="1"/>
  <c r="B270" i="24"/>
  <c r="C269" i="24"/>
  <c r="D269" i="24" s="1"/>
  <c r="B271" i="28" l="1"/>
  <c r="C270" i="28"/>
  <c r="D270" i="28" s="1"/>
  <c r="C270" i="24"/>
  <c r="D270" i="24" s="1"/>
  <c r="C271" i="28" l="1"/>
  <c r="D271" i="28" s="1"/>
</calcChain>
</file>

<file path=xl/sharedStrings.xml><?xml version="1.0" encoding="utf-8"?>
<sst xmlns="http://schemas.openxmlformats.org/spreadsheetml/2006/main" count="128" uniqueCount="49">
  <si>
    <t>cmH2O</t>
  </si>
  <si>
    <t>*</t>
  </si>
  <si>
    <t>Chealthy</t>
  </si>
  <si>
    <t>L/cmH2O</t>
  </si>
  <si>
    <t>Make sure to have bounds on this equation</t>
  </si>
  <si>
    <t>FRC</t>
  </si>
  <si>
    <t>L</t>
  </si>
  <si>
    <t>a (RV)</t>
  </si>
  <si>
    <t>b (VC)</t>
  </si>
  <si>
    <t>Pcu</t>
  </si>
  <si>
    <t>ln</t>
  </si>
  <si>
    <t>c</t>
  </si>
  <si>
    <t>?</t>
  </si>
  <si>
    <t>d</t>
  </si>
  <si>
    <t>V (L)</t>
  </si>
  <si>
    <t>P (cmH2O)</t>
  </si>
  <si>
    <t>Right Lung Ratio</t>
  </si>
  <si>
    <t>V @ P=0</t>
  </si>
  <si>
    <t>C (L/cmH2O)</t>
  </si>
  <si>
    <t>Parameter</t>
  </si>
  <si>
    <t>Mild</t>
  </si>
  <si>
    <t>Moderate</t>
  </si>
  <si>
    <t>Severe</t>
  </si>
  <si>
    <t>Restrictive (ARDS)</t>
  </si>
  <si>
    <t>Obstructive (COPD)</t>
  </si>
  <si>
    <t>Positive Pressure Ventilation</t>
  </si>
  <si>
    <t>TLC</t>
  </si>
  <si>
    <t>Pcl</t>
  </si>
  <si>
    <t>Severity</t>
  </si>
  <si>
    <t>|</t>
  </si>
  <si>
    <t>---</t>
  </si>
  <si>
    <t>Flow (L/hr)</t>
  </si>
  <si>
    <t>Time to Medium (min)</t>
  </si>
  <si>
    <t>Time to Massive (min)</t>
  </si>
  <si>
    <t>Recruited Fraction</t>
  </si>
  <si>
    <t>Shunt Scaling Factor</t>
  </si>
  <si>
    <t>Maximum</t>
  </si>
  <si>
    <t>Healthy</t>
  </si>
  <si>
    <t>Airway Resistance Multiplier</t>
  </si>
  <si>
    <t>Diffusion Surface Area Multiplier</t>
  </si>
  <si>
    <t>Pulmonary Capillary Resistance Multiplier</t>
  </si>
  <si>
    <t>Pulmonary Shunt Resistance Multiplier</t>
  </si>
  <si>
    <t>Spontaneous Effort Multiplier</t>
  </si>
  <si>
    <t>Alveolar Dead Space Increment</t>
  </si>
  <si>
    <t>Alveoli Resistance Multiplier</t>
  </si>
  <si>
    <t>Alveoli Compliance Multiplier</t>
  </si>
  <si>
    <t>Bronchi Inhale Resistance Multiplier</t>
  </si>
  <si>
    <t>Bronchi Exhale Resistance Multiplier</t>
  </si>
  <si>
    <t>Spontaneous Inspiratory-Expiratory Ratio Multiplier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</si>
</sst>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2" fontId="0" fillId="0" borderId="0" xfId="0" applyNumberFormat="1" applyFill="1" applyAlignment="1">
      <alignment wrapText="1"/>
    </xf>
    <xf numFmtId="0" fontId="0" fillId="0" borderId="0" xfId="0" applyFill="1" applyAlignment="1">
      <alignment horizontal="center" wrapText="1"/>
    </xf>
    <xf numFmtId="1" fontId="0" fillId="0" borderId="0" xfId="0" applyNumberFormat="1" applyAlignment="1">
      <alignment wrapText="1"/>
    </xf>
    <xf numFmtId="1" fontId="0" fillId="0" borderId="0" xfId="0" applyNumberFormat="1" applyFill="1" applyAlignment="1">
      <alignment wrapText="1"/>
    </xf>
    <xf numFmtId="2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165" fontId="0" fillId="0" borderId="0" xfId="0" applyNumberForma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'Both Lungs Compliance'!$C$13:$C$505</c:f>
              <c:numCache>
                <c:formatCode>General</c:formatCode>
                <c:ptCount val="493"/>
                <c:pt idx="0">
                  <c:v>-42.679867286177952</c:v>
                </c:pt>
                <c:pt idx="1">
                  <c:v>-36.838313345343124</c:v>
                </c:pt>
                <c:pt idx="2">
                  <c:v>-33.414100070184034</c:v>
                </c:pt>
                <c:pt idx="3">
                  <c:v>-30.979575755143905</c:v>
                </c:pt>
                <c:pt idx="4">
                  <c:v>-29.087329749118425</c:v>
                </c:pt>
                <c:pt idx="5">
                  <c:v>-27.538073337082764</c:v>
                </c:pt>
                <c:pt idx="6">
                  <c:v>-26.225499781420943</c:v>
                </c:pt>
                <c:pt idx="7">
                  <c:v>-25.086153374210816</c:v>
                </c:pt>
                <c:pt idx="8">
                  <c:v>-24.079103830203543</c:v>
                </c:pt>
                <c:pt idx="9">
                  <c:v>-23.176404190619358</c:v>
                </c:pt>
                <c:pt idx="10">
                  <c:v>-22.358120984078262</c:v>
                </c:pt>
                <c:pt idx="11">
                  <c:v>-21.609536032837241</c:v>
                </c:pt>
                <c:pt idx="12">
                  <c:v>-20.91947215365073</c:v>
                </c:pt>
                <c:pt idx="13">
                  <c:v>-20.279241110925653</c:v>
                </c:pt>
                <c:pt idx="14">
                  <c:v>-19.681955409476011</c:v>
                </c:pt>
                <c:pt idx="15">
                  <c:v>-19.122062650523617</c:v>
                </c:pt>
                <c:pt idx="16">
                  <c:v>-18.595021302144424</c:v>
                </c:pt>
                <c:pt idx="17">
                  <c:v>-18.097069285582833</c:v>
                </c:pt>
                <c:pt idx="18">
                  <c:v>-17.625055212715083</c:v>
                </c:pt>
                <c:pt idx="19">
                  <c:v>-17.176312961913617</c:v>
                </c:pt>
                <c:pt idx="20">
                  <c:v>-16.748566887004287</c:v>
                </c:pt>
                <c:pt idx="21">
                  <c:v>-16.339859097860291</c:v>
                </c:pt>
                <c:pt idx="22">
                  <c:v>-15.948492918954463</c:v>
                </c:pt>
                <c:pt idx="23">
                  <c:v>-15.572988390277763</c:v>
                </c:pt>
                <c:pt idx="24">
                  <c:v>-15.212046858178512</c:v>
                </c:pt>
                <c:pt idx="25">
                  <c:v>-14.864522515125573</c:v>
                </c:pt>
                <c:pt idx="26">
                  <c:v>-14.529399313569742</c:v>
                </c:pt>
                <c:pt idx="27">
                  <c:v>-14.205772080350721</c:v>
                </c:pt>
                <c:pt idx="28">
                  <c:v>-13.892830946610141</c:v>
                </c:pt>
                <c:pt idx="29">
                  <c:v>-13.589848418364218</c:v>
                </c:pt>
                <c:pt idx="30">
                  <c:v>-13.296168567898912</c:v>
                </c:pt>
                <c:pt idx="31">
                  <c:v>-13.01119794175751</c:v>
                </c:pt>
                <c:pt idx="32">
                  <c:v>-12.734397868217522</c:v>
                </c:pt>
                <c:pt idx="33">
                  <c:v>-12.465277913458403</c:v>
                </c:pt>
                <c:pt idx="34">
                  <c:v>-12.203390286540076</c:v>
                </c:pt>
                <c:pt idx="35">
                  <c:v>-11.948325032748416</c:v>
                </c:pt>
                <c:pt idx="36">
                  <c:v>-11.69970588565114</c:v>
                </c:pt>
                <c:pt idx="37">
                  <c:v>-11.45718667242266</c:v>
                </c:pt>
                <c:pt idx="38">
                  <c:v>-11.220448186177299</c:v>
                </c:pt>
                <c:pt idx="39">
                  <c:v>-10.989195454343998</c:v>
                </c:pt>
                <c:pt idx="40">
                  <c:v>-10.763155344387188</c:v>
                </c:pt>
                <c:pt idx="41">
                  <c:v>-10.542074458082935</c:v>
                </c:pt>
                <c:pt idx="42">
                  <c:v>-10.325717273598942</c:v>
                </c:pt>
                <c:pt idx="43">
                  <c:v>-10.113864501187246</c:v>
                </c:pt>
                <c:pt idx="44">
                  <c:v>-9.9063116236787199</c:v>
                </c:pt>
                <c:pt idx="45">
                  <c:v>-9.7028675974025536</c:v>
                </c:pt>
                <c:pt idx="46">
                  <c:v>-9.5033536928246729</c:v>
                </c:pt>
                <c:pt idx="47">
                  <c:v>-9.3076024572515852</c:v>
                </c:pt>
                <c:pt idx="48">
                  <c:v>-9.1154567844946133</c:v>
                </c:pt>
                <c:pt idx="49">
                  <c:v>-8.9267690785264637</c:v>
                </c:pt>
                <c:pt idx="50">
                  <c:v>-8.741400499959882</c:v>
                </c:pt>
                <c:pt idx="51">
                  <c:v>-8.5592202856969859</c:v>
                </c:pt>
                <c:pt idx="52">
                  <c:v>-8.3801051333850172</c:v>
                </c:pt>
                <c:pt idx="53">
                  <c:v>-8.2039386434089199</c:v>
                </c:pt>
                <c:pt idx="54">
                  <c:v>-8.0306108120850244</c:v>
                </c:pt>
                <c:pt idx="55">
                  <c:v>-7.860017570519565</c:v>
                </c:pt>
                <c:pt idx="56">
                  <c:v>-7.692060364281593</c:v>
                </c:pt>
                <c:pt idx="57">
                  <c:v>-7.526645769630667</c:v>
                </c:pt>
                <c:pt idx="58">
                  <c:v>-7.3636851425493983</c:v>
                </c:pt>
                <c:pt idx="59">
                  <c:v>-7.2030942972721785</c:v>
                </c:pt>
                <c:pt idx="60">
                  <c:v>-7.0447932113843859</c:v>
                </c:pt>
                <c:pt idx="61">
                  <c:v>-6.8887057548993571</c:v>
                </c:pt>
                <c:pt idx="62">
                  <c:v>-6.7347594410109028</c:v>
                </c:pt>
                <c:pt idx="63">
                  <c:v>-6.5828851964729438</c:v>
                </c:pt>
                <c:pt idx="64">
                  <c:v>-6.4330171497801967</c:v>
                </c:pt>
                <c:pt idx="65">
                  <c:v>-6.2850924355190578</c:v>
                </c:pt>
                <c:pt idx="66">
                  <c:v>-6.1390510134294818</c:v>
                </c:pt>
                <c:pt idx="67">
                  <c:v>-5.9948355008699998</c:v>
                </c:pt>
                <c:pt idx="68">
                  <c:v>-5.8523910175117617</c:v>
                </c:pt>
                <c:pt idx="69">
                  <c:v>-5.7116650412056558</c:v>
                </c:pt>
                <c:pt idx="70">
                  <c:v>-5.5726072740715065</c:v>
                </c:pt>
                <c:pt idx="71">
                  <c:v>-5.4351695179514312</c:v>
                </c:pt>
                <c:pt idx="72">
                  <c:v>-5.2993055584522626</c:v>
                </c:pt>
                <c:pt idx="73">
                  <c:v>-5.1649710568758049</c:v>
                </c:pt>
                <c:pt idx="74">
                  <c:v>-5.0321234494016114</c:v>
                </c:pt>
                <c:pt idx="75">
                  <c:v>-4.9007218529457628</c:v>
                </c:pt>
                <c:pt idx="76">
                  <c:v>-4.7707269771720604</c:v>
                </c:pt>
                <c:pt idx="77">
                  <c:v>-4.6421010421791813</c:v>
                </c:pt>
                <c:pt idx="78">
                  <c:v>-4.5148077014299481</c:v>
                </c:pt>
                <c:pt idx="79">
                  <c:v>-4.3888119695270085</c:v>
                </c:pt>
                <c:pt idx="80">
                  <c:v>-4.2640801544736462</c:v>
                </c:pt>
                <c:pt idx="81">
                  <c:v>-4.1405797940894971</c:v>
                </c:pt>
                <c:pt idx="82">
                  <c:v>-4.0182795962789424</c:v>
                </c:pt>
                <c:pt idx="83">
                  <c:v>-3.8971493828752894</c:v>
                </c:pt>
                <c:pt idx="84">
                  <c:v>-3.7771600368068281</c:v>
                </c:pt>
                <c:pt idx="85">
                  <c:v>-3.6582834523515757</c:v>
                </c:pt>
                <c:pt idx="86">
                  <c:v>-3.5404924882664535</c:v>
                </c:pt>
                <c:pt idx="87">
                  <c:v>-3.4237609235937523</c:v>
                </c:pt>
                <c:pt idx="88">
                  <c:v>-3.3080634159633551</c:v>
                </c:pt>
                <c:pt idx="89">
                  <c:v>-3.1933754622233312</c:v>
                </c:pt>
                <c:pt idx="90">
                  <c:v>-3.0796733612445752</c:v>
                </c:pt>
                <c:pt idx="91">
                  <c:v>-2.9669341787568229</c:v>
                </c:pt>
                <c:pt idx="92">
                  <c:v>-2.8551357140843319</c:v>
                </c:pt>
                <c:pt idx="93">
                  <c:v>-2.7442564686592146</c:v>
                </c:pt>
                <c:pt idx="94">
                  <c:v>-2.634275616199595</c:v>
                </c:pt>
                <c:pt idx="95">
                  <c:v>-2.5251729744479494</c:v>
                </c:pt>
                <c:pt idx="96">
                  <c:v>-2.4169289783725727</c:v>
                </c:pt>
                <c:pt idx="97">
                  <c:v>-2.309524654742134</c:v>
                </c:pt>
                <c:pt idx="98">
                  <c:v>-2.2029415979896765</c:v>
                </c:pt>
                <c:pt idx="99">
                  <c:v>-2.0971619472882157</c:v>
                </c:pt>
                <c:pt idx="100">
                  <c:v>-1.9921683647656536</c:v>
                </c:pt>
                <c:pt idx="101">
                  <c:v>-1.8879440147915787</c:v>
                </c:pt>
                <c:pt idx="102">
                  <c:v>-1.7844725442732319</c:v>
                </c:pt>
                <c:pt idx="103">
                  <c:v>-1.6817380639020563</c:v>
                </c:pt>
                <c:pt idx="104">
                  <c:v>-1.5797251302963033</c:v>
                </c:pt>
                <c:pt idx="105">
                  <c:v>-1.4784187289886219</c:v>
                </c:pt>
                <c:pt idx="106">
                  <c:v>-1.3778042582110839</c:v>
                </c:pt>
                <c:pt idx="107">
                  <c:v>-1.2778675134330761</c:v>
                </c:pt>
                <c:pt idx="108">
                  <c:v>-1.1785946726103926</c:v>
                </c:pt>
                <c:pt idx="109">
                  <c:v>-1.0799722821065618</c:v>
                </c:pt>
                <c:pt idx="110">
                  <c:v>-0.98198724324988262</c:v>
                </c:pt>
                <c:pt idx="111">
                  <c:v>-0.88462679949189393</c:v>
                </c:pt>
                <c:pt idx="112">
                  <c:v>-0.7878785241352535</c:v>
                </c:pt>
                <c:pt idx="113">
                  <c:v>-0.69173030860082818</c:v>
                </c:pt>
                <c:pt idx="114">
                  <c:v>-0.59617035120575856</c:v>
                </c:pt>
                <c:pt idx="115">
                  <c:v>-0.50118714642592366</c:v>
                </c:pt>
                <c:pt idx="116">
                  <c:v>-0.40676947461783897</c:v>
                </c:pt>
                <c:pt idx="117">
                  <c:v>-0.31290639217646543</c:v>
                </c:pt>
                <c:pt idx="118">
                  <c:v>-0.21958722210690595</c:v>
                </c:pt>
                <c:pt idx="119">
                  <c:v>-0.126801544989112</c:v>
                </c:pt>
                <c:pt idx="120">
                  <c:v>-3.4539190316055013E-2</c:v>
                </c:pt>
                <c:pt idx="121">
                  <c:v>5.7209771813127475E-2</c:v>
                </c:pt>
                <c:pt idx="122">
                  <c:v>0.14845503866241572</c:v>
                </c:pt>
                <c:pt idx="123">
                  <c:v>0.23920608250704412</c:v>
                </c:pt>
                <c:pt idx="124">
                  <c:v>0.32947215797599405</c:v>
                </c:pt>
                <c:pt idx="125">
                  <c:v>0.41926230910346796</c:v>
                </c:pt>
                <c:pt idx="126">
                  <c:v>0.5085853761032233</c:v>
                </c:pt>
                <c:pt idx="127">
                  <c:v>0.59745000187875874</c:v>
                </c:pt>
                <c:pt idx="128">
                  <c:v>0.68586463828175859</c:v>
                </c:pt>
                <c:pt idx="129">
                  <c:v>0.77383755213049099</c:v>
                </c:pt>
                <c:pt idx="130">
                  <c:v>0.86137683099919116</c:v>
                </c:pt>
                <c:pt idx="131">
                  <c:v>0.94849038878895264</c:v>
                </c:pt>
                <c:pt idx="132">
                  <c:v>1.035185971089966</c:v>
                </c:pt>
                <c:pt idx="133">
                  <c:v>1.1214711603446226</c:v>
                </c:pt>
                <c:pt idx="134">
                  <c:v>1.2073533808202797</c:v>
                </c:pt>
                <c:pt idx="135">
                  <c:v>1.2928399034002425</c:v>
                </c:pt>
                <c:pt idx="136">
                  <c:v>1.3779378502009081</c:v>
                </c:pt>
                <c:pt idx="137">
                  <c:v>1.462654199022718</c:v>
                </c:pt>
                <c:pt idx="138">
                  <c:v>1.5469957876421496</c:v>
                </c:pt>
                <c:pt idx="139">
                  <c:v>1.630969317951604</c:v>
                </c:pt>
                <c:pt idx="140">
                  <c:v>1.714581359953721</c:v>
                </c:pt>
                <c:pt idx="141">
                  <c:v>1.7978383556163129</c:v>
                </c:pt>
                <c:pt idx="142">
                  <c:v>1.8807466225938292</c:v>
                </c:pt>
                <c:pt idx="143">
                  <c:v>1.9633123578209561</c:v>
                </c:pt>
                <c:pt idx="144">
                  <c:v>2.0455416409837026</c:v>
                </c:pt>
                <c:pt idx="145">
                  <c:v>2.1274404378730267</c:v>
                </c:pt>
                <c:pt idx="146">
                  <c:v>2.209014603625886</c:v>
                </c:pt>
                <c:pt idx="147">
                  <c:v>2.2902698858582884</c:v>
                </c:pt>
                <c:pt idx="148">
                  <c:v>2.3712119276947625</c:v>
                </c:pt>
                <c:pt idx="149">
                  <c:v>2.451846270698427</c:v>
                </c:pt>
                <c:pt idx="150">
                  <c:v>2.5321783577056456</c:v>
                </c:pt>
                <c:pt idx="151">
                  <c:v>2.6122135355691167</c:v>
                </c:pt>
                <c:pt idx="152">
                  <c:v>2.6919570578129868</c:v>
                </c:pt>
                <c:pt idx="153">
                  <c:v>2.7714140872035005</c:v>
                </c:pt>
                <c:pt idx="154">
                  <c:v>2.8505896982384709</c:v>
                </c:pt>
                <c:pt idx="155">
                  <c:v>2.929488879558777</c:v>
                </c:pt>
                <c:pt idx="156">
                  <c:v>3.0081165362848674</c:v>
                </c:pt>
                <c:pt idx="157">
                  <c:v>3.0864774922812073</c:v>
                </c:pt>
                <c:pt idx="158">
                  <c:v>3.1645764923514079</c:v>
                </c:pt>
                <c:pt idx="159">
                  <c:v>3.2424182043666816</c:v>
                </c:pt>
                <c:pt idx="160">
                  <c:v>3.3200072213301821</c:v>
                </c:pt>
                <c:pt idx="161">
                  <c:v>3.3973480633796154</c:v>
                </c:pt>
                <c:pt idx="162">
                  <c:v>3.4744451797304654</c:v>
                </c:pt>
                <c:pt idx="163">
                  <c:v>3.5513029505620413</c:v>
                </c:pt>
                <c:pt idx="164">
                  <c:v>3.6279256888484781</c:v>
                </c:pt>
                <c:pt idx="165">
                  <c:v>3.7043176421367301</c:v>
                </c:pt>
                <c:pt idx="166">
                  <c:v>3.7804829942734912</c:v>
                </c:pt>
                <c:pt idx="167">
                  <c:v>3.8564258670829554</c:v>
                </c:pt>
                <c:pt idx="168">
                  <c:v>3.9321503219971552</c:v>
                </c:pt>
                <c:pt idx="169">
                  <c:v>4.007660361640653</c:v>
                </c:pt>
                <c:pt idx="170">
                  <c:v>4.0829599313711977</c:v>
                </c:pt>
                <c:pt idx="171">
                  <c:v>4.1580529207779682</c:v>
                </c:pt>
                <c:pt idx="172">
                  <c:v>4.2329431651388782</c:v>
                </c:pt>
                <c:pt idx="173">
                  <c:v>4.3076344468384642</c:v>
                </c:pt>
                <c:pt idx="174">
                  <c:v>4.3821304967477017</c:v>
                </c:pt>
                <c:pt idx="175">
                  <c:v>4.4564349955671423</c:v>
                </c:pt>
                <c:pt idx="176">
                  <c:v>4.5305515751346439</c:v>
                </c:pt>
                <c:pt idx="177">
                  <c:v>4.6044838196989568</c:v>
                </c:pt>
                <c:pt idx="178">
                  <c:v>4.6782352671603409</c:v>
                </c:pt>
                <c:pt idx="179">
                  <c:v>4.7518094102794057</c:v>
                </c:pt>
                <c:pt idx="180">
                  <c:v>4.8252096978552377</c:v>
                </c:pt>
                <c:pt idx="181">
                  <c:v>4.8984395358739157</c:v>
                </c:pt>
                <c:pt idx="182">
                  <c:v>4.9715022886284377</c:v>
                </c:pt>
                <c:pt idx="183">
                  <c:v>5.0444012798110274</c:v>
                </c:pt>
                <c:pt idx="184">
                  <c:v>5.1171397935788105</c:v>
                </c:pt>
                <c:pt idx="185">
                  <c:v>5.1897210755937451</c:v>
                </c:pt>
                <c:pt idx="186">
                  <c:v>5.2621483340377111</c:v>
                </c:pt>
                <c:pt idx="187">
                  <c:v>5.3344247406036178</c:v>
                </c:pt>
                <c:pt idx="188">
                  <c:v>5.4065534314633314</c:v>
                </c:pt>
                <c:pt idx="189">
                  <c:v>5.4785375082132415</c:v>
                </c:pt>
                <c:pt idx="190">
                  <c:v>5.5503800387982167</c:v>
                </c:pt>
                <c:pt idx="191">
                  <c:v>5.6220840584146954</c:v>
                </c:pt>
                <c:pt idx="192">
                  <c:v>5.69365257039364</c:v>
                </c:pt>
                <c:pt idx="193">
                  <c:v>5.7650885470640141</c:v>
                </c:pt>
                <c:pt idx="194">
                  <c:v>5.8363949305974732</c:v>
                </c:pt>
                <c:pt idx="195">
                  <c:v>5.9075746338349235</c:v>
                </c:pt>
                <c:pt idx="196">
                  <c:v>5.9786305410955398</c:v>
                </c:pt>
                <c:pt idx="197">
                  <c:v>6.0495655089688727</c:v>
                </c:pt>
                <c:pt idx="198">
                  <c:v>6.1203823670906141</c:v>
                </c:pt>
                <c:pt idx="199">
                  <c:v>6.1910839189026046</c:v>
                </c:pt>
                <c:pt idx="200">
                  <c:v>6.2616729423975936</c:v>
                </c:pt>
                <c:pt idx="201">
                  <c:v>6.3321521908493263</c:v>
                </c:pt>
                <c:pt idx="202">
                  <c:v>6.4025243935284379</c:v>
                </c:pt>
                <c:pt idx="203">
                  <c:v>6.4727922564046612</c:v>
                </c:pt>
                <c:pt idx="204">
                  <c:v>6.5429584628358439</c:v>
                </c:pt>
                <c:pt idx="205">
                  <c:v>6.6130256742442102</c:v>
                </c:pt>
                <c:pt idx="206">
                  <c:v>6.6829965307803665</c:v>
                </c:pt>
                <c:pt idx="207">
                  <c:v>6.7528736519754471</c:v>
                </c:pt>
                <c:pt idx="208">
                  <c:v>6.8226596373818555</c:v>
                </c:pt>
                <c:pt idx="209">
                  <c:v>6.8923570672030081</c:v>
                </c:pt>
                <c:pt idx="210">
                  <c:v>6.9619685029124891</c:v>
                </c:pt>
                <c:pt idx="211">
                  <c:v>7.0314964878629951</c:v>
                </c:pt>
                <c:pt idx="212">
                  <c:v>7.1009435478854774</c:v>
                </c:pt>
                <c:pt idx="213">
                  <c:v>7.1703121918788248</c:v>
                </c:pt>
                <c:pt idx="214">
                  <c:v>7.2396049123904707</c:v>
                </c:pt>
                <c:pt idx="215">
                  <c:v>7.3088241861882697</c:v>
                </c:pt>
                <c:pt idx="216">
                  <c:v>7.3779724748239923</c:v>
                </c:pt>
                <c:pt idx="217">
                  <c:v>7.447052225188755</c:v>
                </c:pt>
                <c:pt idx="218">
                  <c:v>7.5160658700607508</c:v>
                </c:pt>
                <c:pt idx="219">
                  <c:v>7.5850158286455596</c:v>
                </c:pt>
                <c:pt idx="220">
                  <c:v>7.6539045071093703</c:v>
                </c:pt>
                <c:pt idx="221">
                  <c:v>7.722734299105424</c:v>
                </c:pt>
                <c:pt idx="222">
                  <c:v>7.7915075862939762</c:v>
                </c:pt>
                <c:pt idx="223">
                  <c:v>7.8602267388560447</c:v>
                </c:pt>
                <c:pt idx="224">
                  <c:v>7.9288941160012714</c:v>
                </c:pt>
                <c:pt idx="225">
                  <c:v>7.9975120664701507</c:v>
                </c:pt>
                <c:pt idx="226">
                  <c:v>8.0660829290309017</c:v>
                </c:pt>
                <c:pt idx="227">
                  <c:v>8.134609032971257</c:v>
                </c:pt>
                <c:pt idx="228">
                  <c:v>8.2030926985854542</c:v>
                </c:pt>
                <c:pt idx="229">
                  <c:v>8.2715362376566404</c:v>
                </c:pt>
                <c:pt idx="230">
                  <c:v>8.3399419539350017</c:v>
                </c:pt>
                <c:pt idx="231">
                  <c:v>8.408312143611834</c:v>
                </c:pt>
                <c:pt idx="232">
                  <c:v>8.4766490957898188</c:v>
                </c:pt>
                <c:pt idx="233">
                  <c:v>8.5449550929497295</c:v>
                </c:pt>
                <c:pt idx="234">
                  <c:v>8.6132324114138488</c:v>
                </c:pt>
                <c:pt idx="235">
                  <c:v>8.6814833218062848</c:v>
                </c:pt>
                <c:pt idx="236">
                  <c:v>8.7497100895104651</c:v>
                </c:pt>
                <c:pt idx="237">
                  <c:v>8.8179149751240118</c:v>
                </c:pt>
                <c:pt idx="238">
                  <c:v>8.8861002349112379</c:v>
                </c:pt>
                <c:pt idx="239">
                  <c:v>8.9542681212535058</c:v>
                </c:pt>
                <c:pt idx="240">
                  <c:v>9.0224208830976504</c:v>
                </c:pt>
                <c:pt idx="241">
                  <c:v>9.0905607664027048</c:v>
                </c:pt>
                <c:pt idx="242">
                  <c:v>9.1586900145851509</c:v>
                </c:pt>
                <c:pt idx="243">
                  <c:v>9.2268108689629127</c:v>
                </c:pt>
                <c:pt idx="244">
                  <c:v>9.2949255691983179</c:v>
                </c:pt>
                <c:pt idx="245">
                  <c:v>9.363036353740231</c:v>
                </c:pt>
                <c:pt idx="246">
                  <c:v>9.4311454602656077</c:v>
                </c:pt>
                <c:pt idx="247">
                  <c:v>9.4992551261206408</c:v>
                </c:pt>
                <c:pt idx="248">
                  <c:v>9.5673675887617797</c:v>
                </c:pt>
                <c:pt idx="249">
                  <c:v>9.635485086196768</c:v>
                </c:pt>
                <c:pt idx="250">
                  <c:v>9.7036098574259775</c:v>
                </c:pt>
                <c:pt idx="251">
                  <c:v>9.7717441428842182</c:v>
                </c:pt>
                <c:pt idx="252">
                  <c:v>9.8398901848832701</c:v>
                </c:pt>
                <c:pt idx="253">
                  <c:v>9.9080502280553109</c:v>
                </c:pt>
                <c:pt idx="254">
                  <c:v>9.9762265197975335</c:v>
                </c:pt>
                <c:pt idx="255">
                  <c:v>10.044421310718095</c:v>
                </c:pt>
                <c:pt idx="256">
                  <c:v>10.112636855083668</c:v>
                </c:pt>
                <c:pt idx="257">
                  <c:v>10.180875411268792</c:v>
                </c:pt>
                <c:pt idx="258">
                  <c:v>10.24913924220729</c:v>
                </c:pt>
                <c:pt idx="259">
                  <c:v>10.317430615845909</c:v>
                </c:pt>
                <c:pt idx="260">
                  <c:v>10.38575180560049</c:v>
                </c:pt>
                <c:pt idx="261">
                  <c:v>10.45410509081483</c:v>
                </c:pt>
                <c:pt idx="262">
                  <c:v>10.522492757222533</c:v>
                </c:pt>
                <c:pt idx="263">
                  <c:v>10.59091709741203</c:v>
                </c:pt>
                <c:pt idx="264">
                  <c:v>10.659380411295045</c:v>
                </c:pt>
                <c:pt idx="265">
                  <c:v>10.72788500657874</c:v>
                </c:pt>
                <c:pt idx="266">
                  <c:v>10.796433199241777</c:v>
                </c:pt>
                <c:pt idx="267">
                  <c:v>10.865027314014565</c:v>
                </c:pt>
                <c:pt idx="268">
                  <c:v>10.933669684863906</c:v>
                </c:pt>
                <c:pt idx="269">
                  <c:v>11.002362655482379</c:v>
                </c:pt>
                <c:pt idx="270">
                  <c:v>11.071108579782607</c:v>
                </c:pt>
                <c:pt idx="271">
                  <c:v>11.139909822396801</c:v>
                </c:pt>
                <c:pt idx="272">
                  <c:v>11.208768759181751</c:v>
                </c:pt>
                <c:pt idx="273">
                  <c:v>11.277687777729607</c:v>
                </c:pt>
                <c:pt idx="274">
                  <c:v>11.34666927788469</c:v>
                </c:pt>
                <c:pt idx="275">
                  <c:v>11.415715672266662</c:v>
                </c:pt>
                <c:pt idx="276">
                  <c:v>11.484829386800321</c:v>
                </c:pt>
                <c:pt idx="277">
                  <c:v>11.554012861252327</c:v>
                </c:pt>
                <c:pt idx="278">
                  <c:v>11.623268549775183</c:v>
                </c:pt>
                <c:pt idx="279">
                  <c:v>11.692598921458778</c:v>
                </c:pt>
                <c:pt idx="280">
                  <c:v>11.762006460889801</c:v>
                </c:pt>
                <c:pt idx="281">
                  <c:v>11.831493668719393</c:v>
                </c:pt>
                <c:pt idx="282">
                  <c:v>11.901063062239338</c:v>
                </c:pt>
                <c:pt idx="283">
                  <c:v>11.970717175967165</c:v>
                </c:pt>
                <c:pt idx="284">
                  <c:v>12.040458562240524</c:v>
                </c:pt>
                <c:pt idx="285">
                  <c:v>12.110289791821161</c:v>
                </c:pt>
                <c:pt idx="286">
                  <c:v>12.180213454508944</c:v>
                </c:pt>
                <c:pt idx="287">
                  <c:v>12.250232159766245</c:v>
                </c:pt>
                <c:pt idx="288">
                  <c:v>12.320348537353139</c:v>
                </c:pt>
                <c:pt idx="289">
                  <c:v>12.390565237973791</c:v>
                </c:pt>
                <c:pt idx="290">
                  <c:v>12.46088493393448</c:v>
                </c:pt>
                <c:pt idx="291">
                  <c:v>12.531310319813679</c:v>
                </c:pt>
                <c:pt idx="292">
                  <c:v>12.601844113144633</c:v>
                </c:pt>
                <c:pt idx="293">
                  <c:v>12.672489055110908</c:v>
                </c:pt>
                <c:pt idx="294">
                  <c:v>12.743247911255391</c:v>
                </c:pt>
                <c:pt idx="295">
                  <c:v>12.814123472203214</c:v>
                </c:pt>
                <c:pt idx="296">
                  <c:v>12.885118554399105</c:v>
                </c:pt>
                <c:pt idx="297">
                  <c:v>12.956236000859713</c:v>
                </c:pt>
                <c:pt idx="298">
                  <c:v>13.027478681941423</c:v>
                </c:pt>
                <c:pt idx="299">
                  <c:v>13.098849496124217</c:v>
                </c:pt>
                <c:pt idx="300">
                  <c:v>13.170351370812167</c:v>
                </c:pt>
                <c:pt idx="301">
                  <c:v>13.241987263151147</c:v>
                </c:pt>
                <c:pt idx="302">
                  <c:v>13.313760160864375</c:v>
                </c:pt>
                <c:pt idx="303">
                  <c:v>13.385673083106409</c:v>
                </c:pt>
                <c:pt idx="304">
                  <c:v>13.4577290813363</c:v>
                </c:pt>
                <c:pt idx="305">
                  <c:v>13.529931240210496</c:v>
                </c:pt>
                <c:pt idx="306">
                  <c:v>13.602282678496305</c:v>
                </c:pt>
                <c:pt idx="307">
                  <c:v>13.674786550006534</c:v>
                </c:pt>
                <c:pt idx="308">
                  <c:v>13.747446044556156</c:v>
                </c:pt>
                <c:pt idx="309">
                  <c:v>13.820264388941727</c:v>
                </c:pt>
                <c:pt idx="310">
                  <c:v>13.893244847944366</c:v>
                </c:pt>
                <c:pt idx="311">
                  <c:v>13.966390725357176</c:v>
                </c:pt>
                <c:pt idx="312">
                  <c:v>14.039705365037905</c:v>
                </c:pt>
                <c:pt idx="313">
                  <c:v>14.113192151987857</c:v>
                </c:pt>
                <c:pt idx="314">
                  <c:v>14.18685451345786</c:v>
                </c:pt>
                <c:pt idx="315">
                  <c:v>14.260695920082371</c:v>
                </c:pt>
                <c:pt idx="316">
                  <c:v>14.334719887042663</c:v>
                </c:pt>
                <c:pt idx="317">
                  <c:v>14.408929975260177</c:v>
                </c:pt>
                <c:pt idx="318">
                  <c:v>14.483329792621108</c:v>
                </c:pt>
                <c:pt idx="319">
                  <c:v>14.557922995233357</c:v>
                </c:pt>
                <c:pt idx="320">
                  <c:v>14.632713288717039</c:v>
                </c:pt>
                <c:pt idx="321">
                  <c:v>14.707704429529752</c:v>
                </c:pt>
                <c:pt idx="322">
                  <c:v>14.7829002263279</c:v>
                </c:pt>
                <c:pt idx="323">
                  <c:v>14.858304541365367</c:v>
                </c:pt>
                <c:pt idx="324">
                  <c:v>14.933921291930922</c:v>
                </c:pt>
                <c:pt idx="325">
                  <c:v>15.009754451825835</c:v>
                </c:pt>
                <c:pt idx="326">
                  <c:v>15.085808052883099</c:v>
                </c:pt>
                <c:pt idx="327">
                  <c:v>15.16208618652993</c:v>
                </c:pt>
                <c:pt idx="328">
                  <c:v>15.23859300539506</c:v>
                </c:pt>
                <c:pt idx="329">
                  <c:v>15.315332724962559</c:v>
                </c:pt>
                <c:pt idx="330">
                  <c:v>15.392309625273967</c:v>
                </c:pt>
                <c:pt idx="331">
                  <c:v>15.469528052680479</c:v>
                </c:pt>
                <c:pt idx="332">
                  <c:v>15.546992421647234</c:v>
                </c:pt>
                <c:pt idx="333">
                  <c:v>15.624707216611544</c:v>
                </c:pt>
                <c:pt idx="334">
                  <c:v>15.702676993897281</c:v>
                </c:pt>
                <c:pt idx="335">
                  <c:v>15.780906383687494</c:v>
                </c:pt>
                <c:pt idx="336">
                  <c:v>15.859400092057607</c:v>
                </c:pt>
                <c:pt idx="337">
                  <c:v>15.938162903071495</c:v>
                </c:pt>
                <c:pt idx="338">
                  <c:v>16.017199680942952</c:v>
                </c:pt>
                <c:pt idx="339">
                  <c:v>16.096515372265149</c:v>
                </c:pt>
                <c:pt idx="340">
                  <c:v>16.176115008310752</c:v>
                </c:pt>
                <c:pt idx="341">
                  <c:v>16.256003707405554</c:v>
                </c:pt>
                <c:pt idx="342">
                  <c:v>16.336186677378567</c:v>
                </c:pt>
                <c:pt idx="343">
                  <c:v>16.416669218091684</c:v>
                </c:pt>
                <c:pt idx="344">
                  <c:v>16.497456724052128</c:v>
                </c:pt>
                <c:pt idx="345">
                  <c:v>16.578554687111122</c:v>
                </c:pt>
                <c:pt idx="346">
                  <c:v>16.659968699252286</c:v>
                </c:pt>
                <c:pt idx="347">
                  <c:v>16.741704455473513</c:v>
                </c:pt>
                <c:pt idx="348">
                  <c:v>16.823767756766223</c:v>
                </c:pt>
                <c:pt idx="349">
                  <c:v>16.906164513196106</c:v>
                </c:pt>
                <c:pt idx="350">
                  <c:v>16.988900747089584</c:v>
                </c:pt>
                <c:pt idx="351">
                  <c:v>17.071982596330578</c:v>
                </c:pt>
                <c:pt idx="352">
                  <c:v>17.155416317772236</c:v>
                </c:pt>
                <c:pt idx="353">
                  <c:v>17.239208290768623</c:v>
                </c:pt>
                <c:pt idx="354">
                  <c:v>17.323365020831581</c:v>
                </c:pt>
                <c:pt idx="355">
                  <c:v>17.407893143418185</c:v>
                </c:pt>
                <c:pt idx="356">
                  <c:v>17.492799427854639</c:v>
                </c:pt>
                <c:pt idx="357">
                  <c:v>17.578090781402572</c:v>
                </c:pt>
                <c:pt idx="358">
                  <c:v>17.663774253474131</c:v>
                </c:pt>
                <c:pt idx="359">
                  <c:v>17.749857040002581</c:v>
                </c:pt>
                <c:pt idx="360">
                  <c:v>17.83634648797543</c:v>
                </c:pt>
                <c:pt idx="361">
                  <c:v>17.923250100137516</c:v>
                </c:pt>
                <c:pt idx="362">
                  <c:v>18.010575539871837</c:v>
                </c:pt>
                <c:pt idx="363">
                  <c:v>18.098330636266418</c:v>
                </c:pt>
                <c:pt idx="364">
                  <c:v>18.186523389375829</c:v>
                </c:pt>
                <c:pt idx="365">
                  <c:v>18.275161975686537</c:v>
                </c:pt>
                <c:pt idx="366">
                  <c:v>18.364254753795795</c:v>
                </c:pt>
                <c:pt idx="367">
                  <c:v>18.453810270314158</c:v>
                </c:pt>
                <c:pt idx="368">
                  <c:v>18.543837266002477</c:v>
                </c:pt>
                <c:pt idx="369">
                  <c:v>18.634344682154769</c:v>
                </c:pt>
                <c:pt idx="370">
                  <c:v>18.725341667238823</c:v>
                </c:pt>
                <c:pt idx="371">
                  <c:v>18.816837583807455</c:v>
                </c:pt>
                <c:pt idx="372">
                  <c:v>18.908842015693708</c:v>
                </c:pt>
                <c:pt idx="373">
                  <c:v>19.001364775504285</c:v>
                </c:pt>
                <c:pt idx="374">
                  <c:v>19.094415912426278</c:v>
                </c:pt>
                <c:pt idx="375">
                  <c:v>19.188005720363101</c:v>
                </c:pt>
                <c:pt idx="376">
                  <c:v>19.282144746416606</c:v>
                </c:pt>
                <c:pt idx="377">
                  <c:v>19.376843799733251</c:v>
                </c:pt>
                <c:pt idx="378">
                  <c:v>19.472113960733395</c:v>
                </c:pt>
                <c:pt idx="379">
                  <c:v>19.567966590743865</c:v>
                </c:pt>
                <c:pt idx="380">
                  <c:v>19.66441334205523</c:v>
                </c:pt>
                <c:pt idx="381">
                  <c:v>19.761466168426626</c:v>
                </c:pt>
                <c:pt idx="382">
                  <c:v>19.859137336062261</c:v>
                </c:pt>
                <c:pt idx="383">
                  <c:v>19.957439435085398</c:v>
                </c:pt>
                <c:pt idx="384">
                  <c:v>20.056385391537251</c:v>
                </c:pt>
                <c:pt idx="385">
                  <c:v>20.155988479929896</c:v>
                </c:pt>
                <c:pt idx="386">
                  <c:v>20.256262336384403</c:v>
                </c:pt>
                <c:pt idx="387">
                  <c:v>20.357220972387211</c:v>
                </c:pt>
                <c:pt idx="388">
                  <c:v>20.458878789200224</c:v>
                </c:pt>
                <c:pt idx="389">
                  <c:v>20.561250592962271</c:v>
                </c:pt>
                <c:pt idx="390">
                  <c:v>20.664351610522274</c:v>
                </c:pt>
                <c:pt idx="391">
                  <c:v>20.768197506047173</c:v>
                </c:pt>
                <c:pt idx="392">
                  <c:v>20.872804398450686</c:v>
                </c:pt>
                <c:pt idx="393">
                  <c:v>20.978188879692127</c:v>
                </c:pt>
                <c:pt idx="394">
                  <c:v>21.084368033998096</c:v>
                </c:pt>
                <c:pt idx="395">
                  <c:v>21.191359458063516</c:v>
                </c:pt>
                <c:pt idx="396">
                  <c:v>21.299181282292647</c:v>
                </c:pt>
                <c:pt idx="397">
                  <c:v>21.407852193145121</c:v>
                </c:pt>
                <c:pt idx="398">
                  <c:v>21.517391456656746</c:v>
                </c:pt>
                <c:pt idx="399">
                  <c:v>21.627818943210173</c:v>
                </c:pt>
                <c:pt idx="400">
                  <c:v>21.739155153636037</c:v>
                </c:pt>
                <c:pt idx="401">
                  <c:v>21.851421246731356</c:v>
                </c:pt>
                <c:pt idx="402">
                  <c:v>21.964639068288704</c:v>
                </c:pt>
                <c:pt idx="403">
                  <c:v>22.078831181736902</c:v>
                </c:pt>
                <c:pt idx="404">
                  <c:v>22.194020900501833</c:v>
                </c:pt>
                <c:pt idx="405">
                  <c:v>22.310232322204765</c:v>
                </c:pt>
                <c:pt idx="406">
                  <c:v>22.427490364824902</c:v>
                </c:pt>
                <c:pt idx="407">
                  <c:v>22.54582080496322</c:v>
                </c:pt>
                <c:pt idx="408">
                  <c:v>22.665250318355994</c:v>
                </c:pt>
                <c:pt idx="409">
                  <c:v>22.785806522798651</c:v>
                </c:pt>
                <c:pt idx="410">
                  <c:v>22.907518023654358</c:v>
                </c:pt>
                <c:pt idx="411">
                  <c:v>23.030414462136342</c:v>
                </c:pt>
                <c:pt idx="412">
                  <c:v>23.154526566569601</c:v>
                </c:pt>
                <c:pt idx="413">
                  <c:v>23.279886206855373</c:v>
                </c:pt>
                <c:pt idx="414">
                  <c:v>23.406526452381726</c:v>
                </c:pt>
                <c:pt idx="415">
                  <c:v>23.534481633645377</c:v>
                </c:pt>
                <c:pt idx="416">
                  <c:v>23.663787407873961</c:v>
                </c:pt>
                <c:pt idx="417">
                  <c:v>23.794480828964637</c:v>
                </c:pt>
                <c:pt idx="418">
                  <c:v>23.926600422084391</c:v>
                </c:pt>
                <c:pt idx="419">
                  <c:v>24.060186263310079</c:v>
                </c:pt>
                <c:pt idx="420">
                  <c:v>24.195280064722454</c:v>
                </c:pt>
                <c:pt idx="421">
                  <c:v>24.331925265408792</c:v>
                </c:pt>
                <c:pt idx="422">
                  <c:v>24.470167128873513</c:v>
                </c:pt>
                <c:pt idx="423">
                  <c:v>24.61005284740606</c:v>
                </c:pt>
                <c:pt idx="424">
                  <c:v>24.751631654011213</c:v>
                </c:pt>
                <c:pt idx="425">
                  <c:v>24.8949549425691</c:v>
                </c:pt>
                <c:pt idx="426">
                  <c:v>25.040076396962128</c:v>
                </c:pt>
                <c:pt idx="427">
                  <c:v>25.187052129983989</c:v>
                </c:pt>
                <c:pt idx="428">
                  <c:v>25.335940832933936</c:v>
                </c:pt>
                <c:pt idx="429">
                  <c:v>25.486803936898241</c:v>
                </c:pt>
                <c:pt idx="430">
                  <c:v>25.639705786831968</c:v>
                </c:pt>
                <c:pt idx="431">
                  <c:v>25.794713829680134</c:v>
                </c:pt>
                <c:pt idx="432">
                  <c:v>25.951898817919279</c:v>
                </c:pt>
                <c:pt idx="433">
                  <c:v>26.111335030061845</c:v>
                </c:pt>
                <c:pt idx="434">
                  <c:v>26.273100509848639</c:v>
                </c:pt>
                <c:pt idx="435">
                  <c:v>26.437277326062969</c:v>
                </c:pt>
                <c:pt idx="436">
                  <c:v>26.603951855137502</c:v>
                </c:pt>
                <c:pt idx="437">
                  <c:v>26.773215088996551</c:v>
                </c:pt>
                <c:pt idx="438">
                  <c:v>26.945162970886969</c:v>
                </c:pt>
                <c:pt idx="439">
                  <c:v>27.119896762308414</c:v>
                </c:pt>
                <c:pt idx="440">
                  <c:v>27.297523444564142</c:v>
                </c:pt>
                <c:pt idx="441">
                  <c:v>27.478156158927995</c:v>
                </c:pt>
                <c:pt idx="442">
                  <c:v>27.661914689971539</c:v>
                </c:pt>
                <c:pt idx="443">
                  <c:v>27.848925997231838</c:v>
                </c:pt>
                <c:pt idx="444">
                  <c:v>28.039324801140388</c:v>
                </c:pt>
                <c:pt idx="445">
                  <c:v>28.233254229997556</c:v>
                </c:pt>
                <c:pt idx="446">
                  <c:v>28.43086653578753</c:v>
                </c:pt>
                <c:pt idx="447">
                  <c:v>28.632323887815346</c:v>
                </c:pt>
                <c:pt idx="448">
                  <c:v>28.83779925454494</c:v>
                </c:pt>
                <c:pt idx="449">
                  <c:v>29.047477385669332</c:v>
                </c:pt>
                <c:pt idx="450">
                  <c:v>29.261555908402656</c:v>
                </c:pt>
                <c:pt idx="451">
                  <c:v>29.480246554316828</c:v>
                </c:pt>
                <c:pt idx="452">
                  <c:v>29.70377653583283</c:v>
                </c:pt>
                <c:pt idx="453">
                  <c:v>29.932390094822757</c:v>
                </c:pt>
                <c:pt idx="454">
                  <c:v>30.166350249810442</c:v>
                </c:pt>
                <c:pt idx="455">
                  <c:v>30.405940773140273</c:v>
                </c:pt>
                <c:pt idx="456">
                  <c:v>30.651468435420995</c:v>
                </c:pt>
                <c:pt idx="457">
                  <c:v>30.903265561809015</c:v>
                </c:pt>
                <c:pt idx="458">
                  <c:v>31.161692953612778</c:v>
                </c:pt>
                <c:pt idx="459">
                  <c:v>31.427143239716877</c:v>
                </c:pt>
                <c:pt idx="460">
                  <c:v>31.700044736013183</c:v>
                </c:pt>
                <c:pt idx="461">
                  <c:v>31.980865908140402</c:v>
                </c:pt>
                <c:pt idx="462">
                  <c:v>32.270120554366024</c:v>
                </c:pt>
                <c:pt idx="463">
                  <c:v>32.568373852724577</c:v>
                </c:pt>
                <c:pt idx="464">
                  <c:v>32.876249451336619</c:v>
                </c:pt>
                <c:pt idx="465">
                  <c:v>33.194437825598044</c:v>
                </c:pt>
                <c:pt idx="466">
                  <c:v>33.52370618397029</c:v>
                </c:pt>
                <c:pt idx="467">
                  <c:v>33.864910280018563</c:v>
                </c:pt>
                <c:pt idx="468">
                  <c:v>34.219008588581119</c:v>
                </c:pt>
                <c:pt idx="469">
                  <c:v>34.587079437637279</c:v>
                </c:pt>
                <c:pt idx="470">
                  <c:v>34.970341867682919</c:v>
                </c:pt>
                <c:pt idx="471">
                  <c:v>35.370181236291884</c:v>
                </c:pt>
                <c:pt idx="472">
                  <c:v>35.788180925211172</c:v>
                </c:pt>
                <c:pt idx="473">
                  <c:v>36.226161983090243</c:v>
                </c:pt>
                <c:pt idx="474">
                  <c:v>36.686233213361568</c:v>
                </c:pt>
                <c:pt idx="475">
                  <c:v>37.170855194414145</c:v>
                </c:pt>
                <c:pt idx="476">
                  <c:v>37.68292315786524</c:v>
                </c:pt>
                <c:pt idx="477">
                  <c:v>38.225875810446631</c:v>
                </c:pt>
                <c:pt idx="478">
                  <c:v>38.803840499666215</c:v>
                </c:pt>
                <c:pt idx="479">
                  <c:v>39.421830337889972</c:v>
                </c:pt>
                <c:pt idx="480">
                  <c:v>40.086017334037926</c:v>
                </c:pt>
                <c:pt idx="481">
                  <c:v>40.804119662231741</c:v>
                </c:pt>
                <c:pt idx="482">
                  <c:v>41.585965564985095</c:v>
                </c:pt>
                <c:pt idx="483">
                  <c:v>42.444340359620199</c:v>
                </c:pt>
                <c:pt idx="484">
                  <c:v>43.396306334388662</c:v>
                </c:pt>
                <c:pt idx="485">
                  <c:v>44.465352640663546</c:v>
                </c:pt>
                <c:pt idx="486">
                  <c:v>45.685092809312515</c:v>
                </c:pt>
                <c:pt idx="487">
                  <c:v>47.106075216156789</c:v>
                </c:pt>
                <c:pt idx="488">
                  <c:v>48.809500731290392</c:v>
                </c:pt>
                <c:pt idx="489">
                  <c:v>50.938447398751933</c:v>
                </c:pt>
                <c:pt idx="490">
                  <c:v>53.782935098330981</c:v>
                </c:pt>
                <c:pt idx="491">
                  <c:v>58.092469148838255</c:v>
                </c:pt>
                <c:pt idx="492">
                  <c:v>67.341105086995739</c:v>
                </c:pt>
              </c:numCache>
            </c:numRef>
          </c:xVal>
          <c:yVal>
            <c:numRef>
              <c:f>'Both Lungs Compliance'!$B$13:$B$505</c:f>
              <c:numCache>
                <c:formatCode>General</c:formatCode>
                <c:ptCount val="493"/>
                <c:pt idx="0">
                  <c:v>1.244</c:v>
                </c:pt>
                <c:pt idx="1">
                  <c:v>1.254</c:v>
                </c:pt>
                <c:pt idx="2">
                  <c:v>1.264</c:v>
                </c:pt>
                <c:pt idx="3">
                  <c:v>1.274</c:v>
                </c:pt>
                <c:pt idx="4">
                  <c:v>1.284</c:v>
                </c:pt>
                <c:pt idx="5">
                  <c:v>1.294</c:v>
                </c:pt>
                <c:pt idx="6">
                  <c:v>1.304</c:v>
                </c:pt>
                <c:pt idx="7">
                  <c:v>1.3140000000000001</c:v>
                </c:pt>
                <c:pt idx="8">
                  <c:v>1.3240000000000001</c:v>
                </c:pt>
                <c:pt idx="9">
                  <c:v>1.3340000000000001</c:v>
                </c:pt>
                <c:pt idx="10">
                  <c:v>1.3440000000000001</c:v>
                </c:pt>
                <c:pt idx="11">
                  <c:v>1.3540000000000001</c:v>
                </c:pt>
                <c:pt idx="12">
                  <c:v>1.3640000000000001</c:v>
                </c:pt>
                <c:pt idx="13">
                  <c:v>1.3740000000000001</c:v>
                </c:pt>
                <c:pt idx="14">
                  <c:v>1.3840000000000001</c:v>
                </c:pt>
                <c:pt idx="15">
                  <c:v>1.3940000000000001</c:v>
                </c:pt>
                <c:pt idx="16">
                  <c:v>1.4040000000000001</c:v>
                </c:pt>
                <c:pt idx="17">
                  <c:v>1.4140000000000001</c:v>
                </c:pt>
                <c:pt idx="18">
                  <c:v>1.4240000000000002</c:v>
                </c:pt>
                <c:pt idx="19">
                  <c:v>1.4340000000000002</c:v>
                </c:pt>
                <c:pt idx="20">
                  <c:v>1.4440000000000002</c:v>
                </c:pt>
                <c:pt idx="21">
                  <c:v>1.4540000000000002</c:v>
                </c:pt>
                <c:pt idx="22">
                  <c:v>1.4640000000000002</c:v>
                </c:pt>
                <c:pt idx="23">
                  <c:v>1.4740000000000002</c:v>
                </c:pt>
                <c:pt idx="24">
                  <c:v>1.4840000000000002</c:v>
                </c:pt>
                <c:pt idx="25">
                  <c:v>1.4940000000000002</c:v>
                </c:pt>
                <c:pt idx="26">
                  <c:v>1.5040000000000002</c:v>
                </c:pt>
                <c:pt idx="27">
                  <c:v>1.5140000000000002</c:v>
                </c:pt>
                <c:pt idx="28">
                  <c:v>1.5240000000000002</c:v>
                </c:pt>
                <c:pt idx="29">
                  <c:v>1.5340000000000003</c:v>
                </c:pt>
                <c:pt idx="30">
                  <c:v>1.5440000000000003</c:v>
                </c:pt>
                <c:pt idx="31">
                  <c:v>1.5540000000000003</c:v>
                </c:pt>
                <c:pt idx="32">
                  <c:v>1.5640000000000003</c:v>
                </c:pt>
                <c:pt idx="33">
                  <c:v>1.5740000000000003</c:v>
                </c:pt>
                <c:pt idx="34">
                  <c:v>1.5840000000000003</c:v>
                </c:pt>
                <c:pt idx="35">
                  <c:v>1.5940000000000003</c:v>
                </c:pt>
                <c:pt idx="36">
                  <c:v>1.6040000000000003</c:v>
                </c:pt>
                <c:pt idx="37">
                  <c:v>1.6140000000000003</c:v>
                </c:pt>
                <c:pt idx="38">
                  <c:v>1.6240000000000003</c:v>
                </c:pt>
                <c:pt idx="39">
                  <c:v>1.6340000000000003</c:v>
                </c:pt>
                <c:pt idx="40">
                  <c:v>1.6440000000000003</c:v>
                </c:pt>
                <c:pt idx="41">
                  <c:v>1.6540000000000004</c:v>
                </c:pt>
                <c:pt idx="42">
                  <c:v>1.6640000000000004</c:v>
                </c:pt>
                <c:pt idx="43">
                  <c:v>1.6740000000000004</c:v>
                </c:pt>
                <c:pt idx="44">
                  <c:v>1.6840000000000004</c:v>
                </c:pt>
                <c:pt idx="45">
                  <c:v>1.6940000000000004</c:v>
                </c:pt>
                <c:pt idx="46">
                  <c:v>1.7040000000000004</c:v>
                </c:pt>
                <c:pt idx="47">
                  <c:v>1.7140000000000004</c:v>
                </c:pt>
                <c:pt idx="48">
                  <c:v>1.7240000000000004</c:v>
                </c:pt>
                <c:pt idx="49">
                  <c:v>1.7340000000000004</c:v>
                </c:pt>
                <c:pt idx="50">
                  <c:v>1.7440000000000004</c:v>
                </c:pt>
                <c:pt idx="51">
                  <c:v>1.7540000000000004</c:v>
                </c:pt>
                <c:pt idx="52">
                  <c:v>1.7640000000000005</c:v>
                </c:pt>
                <c:pt idx="53">
                  <c:v>1.7740000000000005</c:v>
                </c:pt>
                <c:pt idx="54">
                  <c:v>1.7840000000000005</c:v>
                </c:pt>
                <c:pt idx="55">
                  <c:v>1.7940000000000005</c:v>
                </c:pt>
                <c:pt idx="56">
                  <c:v>1.8040000000000005</c:v>
                </c:pt>
                <c:pt idx="57">
                  <c:v>1.8140000000000005</c:v>
                </c:pt>
                <c:pt idx="58">
                  <c:v>1.8240000000000005</c:v>
                </c:pt>
                <c:pt idx="59">
                  <c:v>1.8340000000000005</c:v>
                </c:pt>
                <c:pt idx="60">
                  <c:v>1.8440000000000005</c:v>
                </c:pt>
                <c:pt idx="61">
                  <c:v>1.8540000000000005</c:v>
                </c:pt>
                <c:pt idx="62">
                  <c:v>1.8640000000000005</c:v>
                </c:pt>
                <c:pt idx="63">
                  <c:v>1.8740000000000006</c:v>
                </c:pt>
                <c:pt idx="64">
                  <c:v>1.8840000000000006</c:v>
                </c:pt>
                <c:pt idx="65">
                  <c:v>1.8940000000000006</c:v>
                </c:pt>
                <c:pt idx="66">
                  <c:v>1.9040000000000006</c:v>
                </c:pt>
                <c:pt idx="67">
                  <c:v>1.9140000000000006</c:v>
                </c:pt>
                <c:pt idx="68">
                  <c:v>1.9240000000000006</c:v>
                </c:pt>
                <c:pt idx="69">
                  <c:v>1.9340000000000006</c:v>
                </c:pt>
                <c:pt idx="70">
                  <c:v>1.9440000000000006</c:v>
                </c:pt>
                <c:pt idx="71">
                  <c:v>1.9540000000000006</c:v>
                </c:pt>
                <c:pt idx="72">
                  <c:v>1.9640000000000006</c:v>
                </c:pt>
                <c:pt idx="73">
                  <c:v>1.9740000000000006</c:v>
                </c:pt>
                <c:pt idx="74">
                  <c:v>1.9840000000000007</c:v>
                </c:pt>
                <c:pt idx="75">
                  <c:v>1.9940000000000007</c:v>
                </c:pt>
                <c:pt idx="76">
                  <c:v>2.0040000000000004</c:v>
                </c:pt>
                <c:pt idx="77">
                  <c:v>2.0140000000000002</c:v>
                </c:pt>
                <c:pt idx="78">
                  <c:v>2.024</c:v>
                </c:pt>
                <c:pt idx="79">
                  <c:v>2.0339999999999998</c:v>
                </c:pt>
                <c:pt idx="80">
                  <c:v>2.0439999999999996</c:v>
                </c:pt>
                <c:pt idx="81">
                  <c:v>2.0539999999999994</c:v>
                </c:pt>
                <c:pt idx="82">
                  <c:v>2.0639999999999992</c:v>
                </c:pt>
                <c:pt idx="83">
                  <c:v>2.073999999999999</c:v>
                </c:pt>
                <c:pt idx="84">
                  <c:v>2.0839999999999987</c:v>
                </c:pt>
                <c:pt idx="85">
                  <c:v>2.0939999999999985</c:v>
                </c:pt>
                <c:pt idx="86">
                  <c:v>2.1039999999999983</c:v>
                </c:pt>
                <c:pt idx="87">
                  <c:v>2.1139999999999981</c:v>
                </c:pt>
                <c:pt idx="88">
                  <c:v>2.1239999999999979</c:v>
                </c:pt>
                <c:pt idx="89">
                  <c:v>2.1339999999999977</c:v>
                </c:pt>
                <c:pt idx="90">
                  <c:v>2.1439999999999975</c:v>
                </c:pt>
                <c:pt idx="91">
                  <c:v>2.1539999999999973</c:v>
                </c:pt>
                <c:pt idx="92">
                  <c:v>2.163999999999997</c:v>
                </c:pt>
                <c:pt idx="93">
                  <c:v>2.1739999999999968</c:v>
                </c:pt>
                <c:pt idx="94">
                  <c:v>2.1839999999999966</c:v>
                </c:pt>
                <c:pt idx="95">
                  <c:v>2.1939999999999964</c:v>
                </c:pt>
                <c:pt idx="96">
                  <c:v>2.2039999999999962</c:v>
                </c:pt>
                <c:pt idx="97">
                  <c:v>2.213999999999996</c:v>
                </c:pt>
                <c:pt idx="98">
                  <c:v>2.2239999999999958</c:v>
                </c:pt>
                <c:pt idx="99">
                  <c:v>2.2339999999999955</c:v>
                </c:pt>
                <c:pt idx="100">
                  <c:v>2.2439999999999953</c:v>
                </c:pt>
                <c:pt idx="101">
                  <c:v>2.2539999999999951</c:v>
                </c:pt>
                <c:pt idx="102">
                  <c:v>2.2639999999999949</c:v>
                </c:pt>
                <c:pt idx="103">
                  <c:v>2.2739999999999947</c:v>
                </c:pt>
                <c:pt idx="104">
                  <c:v>2.2839999999999945</c:v>
                </c:pt>
                <c:pt idx="105">
                  <c:v>2.2939999999999943</c:v>
                </c:pt>
                <c:pt idx="106">
                  <c:v>2.3039999999999941</c:v>
                </c:pt>
                <c:pt idx="107">
                  <c:v>2.3139999999999938</c:v>
                </c:pt>
                <c:pt idx="108">
                  <c:v>2.3239999999999936</c:v>
                </c:pt>
                <c:pt idx="109">
                  <c:v>2.3339999999999934</c:v>
                </c:pt>
                <c:pt idx="110">
                  <c:v>2.3439999999999932</c:v>
                </c:pt>
                <c:pt idx="111">
                  <c:v>2.353999999999993</c:v>
                </c:pt>
                <c:pt idx="112">
                  <c:v>2.3639999999999928</c:v>
                </c:pt>
                <c:pt idx="113">
                  <c:v>2.3739999999999926</c:v>
                </c:pt>
                <c:pt idx="114">
                  <c:v>2.3839999999999923</c:v>
                </c:pt>
                <c:pt idx="115">
                  <c:v>2.3939999999999921</c:v>
                </c:pt>
                <c:pt idx="116">
                  <c:v>2.4039999999999919</c:v>
                </c:pt>
                <c:pt idx="117">
                  <c:v>2.4139999999999917</c:v>
                </c:pt>
                <c:pt idx="118">
                  <c:v>2.4239999999999915</c:v>
                </c:pt>
                <c:pt idx="119">
                  <c:v>2.4339999999999913</c:v>
                </c:pt>
                <c:pt idx="120">
                  <c:v>2.4439999999999911</c:v>
                </c:pt>
                <c:pt idx="121">
                  <c:v>2.4539999999999909</c:v>
                </c:pt>
                <c:pt idx="122">
                  <c:v>2.4639999999999906</c:v>
                </c:pt>
                <c:pt idx="123">
                  <c:v>2.4739999999999904</c:v>
                </c:pt>
                <c:pt idx="124">
                  <c:v>2.4839999999999902</c:v>
                </c:pt>
                <c:pt idx="125">
                  <c:v>2.49399999999999</c:v>
                </c:pt>
                <c:pt idx="126">
                  <c:v>2.5039999999999898</c:v>
                </c:pt>
                <c:pt idx="127">
                  <c:v>2.5139999999999896</c:v>
                </c:pt>
                <c:pt idx="128">
                  <c:v>2.5239999999999894</c:v>
                </c:pt>
                <c:pt idx="129">
                  <c:v>2.5339999999999892</c:v>
                </c:pt>
                <c:pt idx="130">
                  <c:v>2.5439999999999889</c:v>
                </c:pt>
                <c:pt idx="131">
                  <c:v>2.5539999999999887</c:v>
                </c:pt>
                <c:pt idx="132">
                  <c:v>2.5639999999999885</c:v>
                </c:pt>
                <c:pt idx="133">
                  <c:v>2.5739999999999883</c:v>
                </c:pt>
                <c:pt idx="134">
                  <c:v>2.5839999999999881</c:v>
                </c:pt>
                <c:pt idx="135">
                  <c:v>2.5939999999999879</c:v>
                </c:pt>
                <c:pt idx="136">
                  <c:v>2.6039999999999877</c:v>
                </c:pt>
                <c:pt idx="137">
                  <c:v>2.6139999999999874</c:v>
                </c:pt>
                <c:pt idx="138">
                  <c:v>2.6239999999999872</c:v>
                </c:pt>
                <c:pt idx="139">
                  <c:v>2.633999999999987</c:v>
                </c:pt>
                <c:pt idx="140">
                  <c:v>2.6439999999999868</c:v>
                </c:pt>
                <c:pt idx="141">
                  <c:v>2.6539999999999866</c:v>
                </c:pt>
                <c:pt idx="142">
                  <c:v>2.6639999999999864</c:v>
                </c:pt>
                <c:pt idx="143">
                  <c:v>2.6739999999999862</c:v>
                </c:pt>
                <c:pt idx="144">
                  <c:v>2.683999999999986</c:v>
                </c:pt>
                <c:pt idx="145">
                  <c:v>2.6939999999999857</c:v>
                </c:pt>
                <c:pt idx="146">
                  <c:v>2.7039999999999855</c:v>
                </c:pt>
                <c:pt idx="147">
                  <c:v>2.7139999999999853</c:v>
                </c:pt>
                <c:pt idx="148">
                  <c:v>2.7239999999999851</c:v>
                </c:pt>
                <c:pt idx="149">
                  <c:v>2.7339999999999849</c:v>
                </c:pt>
                <c:pt idx="150">
                  <c:v>2.7439999999999847</c:v>
                </c:pt>
                <c:pt idx="151">
                  <c:v>2.7539999999999845</c:v>
                </c:pt>
                <c:pt idx="152">
                  <c:v>2.7639999999999842</c:v>
                </c:pt>
                <c:pt idx="153">
                  <c:v>2.773999999999984</c:v>
                </c:pt>
                <c:pt idx="154">
                  <c:v>2.7839999999999838</c:v>
                </c:pt>
                <c:pt idx="155">
                  <c:v>2.7939999999999836</c:v>
                </c:pt>
                <c:pt idx="156">
                  <c:v>2.8039999999999834</c:v>
                </c:pt>
                <c:pt idx="157">
                  <c:v>2.8139999999999832</c:v>
                </c:pt>
                <c:pt idx="158">
                  <c:v>2.823999999999983</c:v>
                </c:pt>
                <c:pt idx="159">
                  <c:v>2.8339999999999828</c:v>
                </c:pt>
                <c:pt idx="160">
                  <c:v>2.8439999999999825</c:v>
                </c:pt>
                <c:pt idx="161">
                  <c:v>2.8539999999999823</c:v>
                </c:pt>
                <c:pt idx="162">
                  <c:v>2.8639999999999821</c:v>
                </c:pt>
                <c:pt idx="163">
                  <c:v>2.8739999999999819</c:v>
                </c:pt>
                <c:pt idx="164">
                  <c:v>2.8839999999999817</c:v>
                </c:pt>
                <c:pt idx="165">
                  <c:v>2.8939999999999815</c:v>
                </c:pt>
                <c:pt idx="166">
                  <c:v>2.9039999999999813</c:v>
                </c:pt>
                <c:pt idx="167">
                  <c:v>2.913999999999981</c:v>
                </c:pt>
                <c:pt idx="168">
                  <c:v>2.9239999999999808</c:v>
                </c:pt>
                <c:pt idx="169">
                  <c:v>2.9339999999999806</c:v>
                </c:pt>
                <c:pt idx="170">
                  <c:v>2.9439999999999804</c:v>
                </c:pt>
                <c:pt idx="171">
                  <c:v>2.9539999999999802</c:v>
                </c:pt>
                <c:pt idx="172">
                  <c:v>2.96399999999998</c:v>
                </c:pt>
                <c:pt idx="173">
                  <c:v>2.9739999999999798</c:v>
                </c:pt>
                <c:pt idx="174">
                  <c:v>2.9839999999999796</c:v>
                </c:pt>
                <c:pt idx="175">
                  <c:v>2.9939999999999793</c:v>
                </c:pt>
                <c:pt idx="176">
                  <c:v>3.0039999999999791</c:v>
                </c:pt>
                <c:pt idx="177">
                  <c:v>3.0139999999999789</c:v>
                </c:pt>
                <c:pt idx="178">
                  <c:v>3.0239999999999787</c:v>
                </c:pt>
                <c:pt idx="179">
                  <c:v>3.0339999999999785</c:v>
                </c:pt>
                <c:pt idx="180">
                  <c:v>3.0439999999999783</c:v>
                </c:pt>
                <c:pt idx="181">
                  <c:v>3.0539999999999781</c:v>
                </c:pt>
                <c:pt idx="182">
                  <c:v>3.0639999999999779</c:v>
                </c:pt>
                <c:pt idx="183">
                  <c:v>3.0739999999999776</c:v>
                </c:pt>
                <c:pt idx="184">
                  <c:v>3.0839999999999774</c:v>
                </c:pt>
                <c:pt idx="185">
                  <c:v>3.0939999999999772</c:v>
                </c:pt>
                <c:pt idx="186">
                  <c:v>3.103999999999977</c:v>
                </c:pt>
                <c:pt idx="187">
                  <c:v>3.1139999999999768</c:v>
                </c:pt>
                <c:pt idx="188">
                  <c:v>3.1239999999999766</c:v>
                </c:pt>
                <c:pt idx="189">
                  <c:v>3.1339999999999764</c:v>
                </c:pt>
                <c:pt idx="190">
                  <c:v>3.1439999999999761</c:v>
                </c:pt>
                <c:pt idx="191">
                  <c:v>3.1539999999999759</c:v>
                </c:pt>
                <c:pt idx="192">
                  <c:v>3.1639999999999757</c:v>
                </c:pt>
                <c:pt idx="193">
                  <c:v>3.1739999999999755</c:v>
                </c:pt>
                <c:pt idx="194">
                  <c:v>3.1839999999999753</c:v>
                </c:pt>
                <c:pt idx="195">
                  <c:v>3.1939999999999751</c:v>
                </c:pt>
                <c:pt idx="196">
                  <c:v>3.2039999999999749</c:v>
                </c:pt>
                <c:pt idx="197">
                  <c:v>3.2139999999999747</c:v>
                </c:pt>
                <c:pt idx="198">
                  <c:v>3.2239999999999744</c:v>
                </c:pt>
                <c:pt idx="199">
                  <c:v>3.2339999999999742</c:v>
                </c:pt>
                <c:pt idx="200">
                  <c:v>3.243999999999974</c:v>
                </c:pt>
                <c:pt idx="201">
                  <c:v>3.2539999999999738</c:v>
                </c:pt>
                <c:pt idx="202">
                  <c:v>3.2639999999999736</c:v>
                </c:pt>
                <c:pt idx="203">
                  <c:v>3.2739999999999734</c:v>
                </c:pt>
                <c:pt idx="204">
                  <c:v>3.2839999999999732</c:v>
                </c:pt>
                <c:pt idx="205">
                  <c:v>3.2939999999999729</c:v>
                </c:pt>
                <c:pt idx="206">
                  <c:v>3.3039999999999727</c:v>
                </c:pt>
                <c:pt idx="207">
                  <c:v>3.3139999999999725</c:v>
                </c:pt>
                <c:pt idx="208">
                  <c:v>3.3239999999999723</c:v>
                </c:pt>
                <c:pt idx="209">
                  <c:v>3.3339999999999721</c:v>
                </c:pt>
                <c:pt idx="210">
                  <c:v>3.3439999999999719</c:v>
                </c:pt>
                <c:pt idx="211">
                  <c:v>3.3539999999999717</c:v>
                </c:pt>
                <c:pt idx="212">
                  <c:v>3.3639999999999715</c:v>
                </c:pt>
                <c:pt idx="213">
                  <c:v>3.3739999999999712</c:v>
                </c:pt>
                <c:pt idx="214">
                  <c:v>3.383999999999971</c:v>
                </c:pt>
                <c:pt idx="215">
                  <c:v>3.3939999999999708</c:v>
                </c:pt>
                <c:pt idx="216">
                  <c:v>3.4039999999999706</c:v>
                </c:pt>
                <c:pt idx="217">
                  <c:v>3.4139999999999704</c:v>
                </c:pt>
                <c:pt idx="218">
                  <c:v>3.4239999999999702</c:v>
                </c:pt>
                <c:pt idx="219">
                  <c:v>3.43399999999997</c:v>
                </c:pt>
                <c:pt idx="220">
                  <c:v>3.4439999999999698</c:v>
                </c:pt>
                <c:pt idx="221">
                  <c:v>3.4539999999999695</c:v>
                </c:pt>
                <c:pt idx="222">
                  <c:v>3.4639999999999693</c:v>
                </c:pt>
                <c:pt idx="223">
                  <c:v>3.4739999999999691</c:v>
                </c:pt>
                <c:pt idx="224">
                  <c:v>3.4839999999999689</c:v>
                </c:pt>
                <c:pt idx="225">
                  <c:v>3.4939999999999687</c:v>
                </c:pt>
                <c:pt idx="226">
                  <c:v>3.5039999999999685</c:v>
                </c:pt>
                <c:pt idx="227">
                  <c:v>3.5139999999999683</c:v>
                </c:pt>
                <c:pt idx="228">
                  <c:v>3.523999999999968</c:v>
                </c:pt>
                <c:pt idx="229">
                  <c:v>3.5339999999999678</c:v>
                </c:pt>
                <c:pt idx="230">
                  <c:v>3.5439999999999676</c:v>
                </c:pt>
                <c:pt idx="231">
                  <c:v>3.5539999999999674</c:v>
                </c:pt>
                <c:pt idx="232">
                  <c:v>3.5639999999999672</c:v>
                </c:pt>
                <c:pt idx="233">
                  <c:v>3.573999999999967</c:v>
                </c:pt>
                <c:pt idx="234">
                  <c:v>3.5839999999999668</c:v>
                </c:pt>
                <c:pt idx="235">
                  <c:v>3.5939999999999666</c:v>
                </c:pt>
                <c:pt idx="236">
                  <c:v>3.6039999999999663</c:v>
                </c:pt>
                <c:pt idx="237">
                  <c:v>3.6139999999999661</c:v>
                </c:pt>
                <c:pt idx="238">
                  <c:v>3.6239999999999659</c:v>
                </c:pt>
                <c:pt idx="239">
                  <c:v>3.6339999999999657</c:v>
                </c:pt>
                <c:pt idx="240">
                  <c:v>3.6439999999999655</c:v>
                </c:pt>
                <c:pt idx="241">
                  <c:v>3.6539999999999653</c:v>
                </c:pt>
                <c:pt idx="242">
                  <c:v>3.6639999999999651</c:v>
                </c:pt>
                <c:pt idx="243">
                  <c:v>3.6739999999999648</c:v>
                </c:pt>
                <c:pt idx="244">
                  <c:v>3.6839999999999646</c:v>
                </c:pt>
                <c:pt idx="245">
                  <c:v>3.6939999999999644</c:v>
                </c:pt>
                <c:pt idx="246">
                  <c:v>3.7039999999999642</c:v>
                </c:pt>
                <c:pt idx="247">
                  <c:v>3.713999999999964</c:v>
                </c:pt>
                <c:pt idx="248">
                  <c:v>3.7239999999999638</c:v>
                </c:pt>
                <c:pt idx="249">
                  <c:v>3.7339999999999636</c:v>
                </c:pt>
                <c:pt idx="250">
                  <c:v>3.7439999999999634</c:v>
                </c:pt>
                <c:pt idx="251">
                  <c:v>3.7539999999999631</c:v>
                </c:pt>
                <c:pt idx="252">
                  <c:v>3.7639999999999629</c:v>
                </c:pt>
                <c:pt idx="253">
                  <c:v>3.7739999999999627</c:v>
                </c:pt>
                <c:pt idx="254">
                  <c:v>3.7839999999999625</c:v>
                </c:pt>
                <c:pt idx="255">
                  <c:v>3.7939999999999623</c:v>
                </c:pt>
                <c:pt idx="256">
                  <c:v>3.8039999999999621</c:v>
                </c:pt>
                <c:pt idx="257">
                  <c:v>3.8139999999999619</c:v>
                </c:pt>
                <c:pt idx="258">
                  <c:v>3.8239999999999617</c:v>
                </c:pt>
                <c:pt idx="259">
                  <c:v>3.8339999999999614</c:v>
                </c:pt>
                <c:pt idx="260">
                  <c:v>3.8439999999999612</c:v>
                </c:pt>
                <c:pt idx="261">
                  <c:v>3.853999999999961</c:v>
                </c:pt>
                <c:pt idx="262">
                  <c:v>3.8639999999999608</c:v>
                </c:pt>
                <c:pt idx="263">
                  <c:v>3.8739999999999606</c:v>
                </c:pt>
                <c:pt idx="264">
                  <c:v>3.8839999999999604</c:v>
                </c:pt>
                <c:pt idx="265">
                  <c:v>3.8939999999999602</c:v>
                </c:pt>
                <c:pt idx="266">
                  <c:v>3.9039999999999599</c:v>
                </c:pt>
                <c:pt idx="267">
                  <c:v>3.9139999999999597</c:v>
                </c:pt>
                <c:pt idx="268">
                  <c:v>3.9239999999999595</c:v>
                </c:pt>
                <c:pt idx="269">
                  <c:v>3.9339999999999593</c:v>
                </c:pt>
                <c:pt idx="270">
                  <c:v>3.9439999999999591</c:v>
                </c:pt>
                <c:pt idx="271">
                  <c:v>3.9539999999999589</c:v>
                </c:pt>
                <c:pt idx="272">
                  <c:v>3.9639999999999587</c:v>
                </c:pt>
                <c:pt idx="273">
                  <c:v>3.9739999999999585</c:v>
                </c:pt>
                <c:pt idx="274">
                  <c:v>3.9839999999999582</c:v>
                </c:pt>
                <c:pt idx="275">
                  <c:v>3.993999999999958</c:v>
                </c:pt>
                <c:pt idx="276">
                  <c:v>4.0039999999999578</c:v>
                </c:pt>
                <c:pt idx="277">
                  <c:v>4.0139999999999576</c:v>
                </c:pt>
                <c:pt idx="278">
                  <c:v>4.0239999999999574</c:v>
                </c:pt>
                <c:pt idx="279">
                  <c:v>4.0339999999999572</c:v>
                </c:pt>
                <c:pt idx="280">
                  <c:v>4.043999999999957</c:v>
                </c:pt>
                <c:pt idx="281">
                  <c:v>4.0539999999999567</c:v>
                </c:pt>
                <c:pt idx="282">
                  <c:v>4.0639999999999565</c:v>
                </c:pt>
                <c:pt idx="283">
                  <c:v>4.0739999999999563</c:v>
                </c:pt>
                <c:pt idx="284">
                  <c:v>4.0839999999999561</c:v>
                </c:pt>
                <c:pt idx="285">
                  <c:v>4.0939999999999559</c:v>
                </c:pt>
                <c:pt idx="286">
                  <c:v>4.1039999999999557</c:v>
                </c:pt>
                <c:pt idx="287">
                  <c:v>4.1139999999999555</c:v>
                </c:pt>
                <c:pt idx="288">
                  <c:v>4.1239999999999553</c:v>
                </c:pt>
                <c:pt idx="289">
                  <c:v>4.133999999999955</c:v>
                </c:pt>
                <c:pt idx="290">
                  <c:v>4.1439999999999548</c:v>
                </c:pt>
                <c:pt idx="291">
                  <c:v>4.1539999999999546</c:v>
                </c:pt>
                <c:pt idx="292">
                  <c:v>4.1639999999999544</c:v>
                </c:pt>
                <c:pt idx="293">
                  <c:v>4.1739999999999542</c:v>
                </c:pt>
                <c:pt idx="294">
                  <c:v>4.183999999999954</c:v>
                </c:pt>
                <c:pt idx="295">
                  <c:v>4.1939999999999538</c:v>
                </c:pt>
                <c:pt idx="296">
                  <c:v>4.2039999999999536</c:v>
                </c:pt>
                <c:pt idx="297">
                  <c:v>4.2139999999999533</c:v>
                </c:pt>
                <c:pt idx="298">
                  <c:v>4.2239999999999531</c:v>
                </c:pt>
                <c:pt idx="299">
                  <c:v>4.2339999999999529</c:v>
                </c:pt>
                <c:pt idx="300">
                  <c:v>4.2439999999999527</c:v>
                </c:pt>
                <c:pt idx="301">
                  <c:v>4.2539999999999525</c:v>
                </c:pt>
                <c:pt idx="302">
                  <c:v>4.2639999999999523</c:v>
                </c:pt>
                <c:pt idx="303">
                  <c:v>4.2739999999999521</c:v>
                </c:pt>
                <c:pt idx="304">
                  <c:v>4.2839999999999518</c:v>
                </c:pt>
                <c:pt idx="305">
                  <c:v>4.2939999999999516</c:v>
                </c:pt>
                <c:pt idx="306">
                  <c:v>4.3039999999999514</c:v>
                </c:pt>
                <c:pt idx="307">
                  <c:v>4.3139999999999512</c:v>
                </c:pt>
                <c:pt idx="308">
                  <c:v>4.323999999999951</c:v>
                </c:pt>
                <c:pt idx="309">
                  <c:v>4.3339999999999508</c:v>
                </c:pt>
                <c:pt idx="310">
                  <c:v>4.3439999999999506</c:v>
                </c:pt>
                <c:pt idx="311">
                  <c:v>4.3539999999999504</c:v>
                </c:pt>
                <c:pt idx="312">
                  <c:v>4.3639999999999501</c:v>
                </c:pt>
                <c:pt idx="313">
                  <c:v>4.3739999999999499</c:v>
                </c:pt>
                <c:pt idx="314">
                  <c:v>4.3839999999999497</c:v>
                </c:pt>
                <c:pt idx="315">
                  <c:v>4.3939999999999495</c:v>
                </c:pt>
                <c:pt idx="316">
                  <c:v>4.4039999999999493</c:v>
                </c:pt>
                <c:pt idx="317">
                  <c:v>4.4139999999999491</c:v>
                </c:pt>
                <c:pt idx="318">
                  <c:v>4.4239999999999489</c:v>
                </c:pt>
                <c:pt idx="319">
                  <c:v>4.4339999999999486</c:v>
                </c:pt>
                <c:pt idx="320">
                  <c:v>4.4439999999999484</c:v>
                </c:pt>
                <c:pt idx="321">
                  <c:v>4.4539999999999482</c:v>
                </c:pt>
                <c:pt idx="322">
                  <c:v>4.463999999999948</c:v>
                </c:pt>
                <c:pt idx="323">
                  <c:v>4.4739999999999478</c:v>
                </c:pt>
                <c:pt idx="324">
                  <c:v>4.4839999999999476</c:v>
                </c:pt>
                <c:pt idx="325">
                  <c:v>4.4939999999999474</c:v>
                </c:pt>
                <c:pt idx="326">
                  <c:v>4.5039999999999472</c:v>
                </c:pt>
                <c:pt idx="327">
                  <c:v>4.5139999999999469</c:v>
                </c:pt>
                <c:pt idx="328">
                  <c:v>4.5239999999999467</c:v>
                </c:pt>
                <c:pt idx="329">
                  <c:v>4.5339999999999465</c:v>
                </c:pt>
                <c:pt idx="330">
                  <c:v>4.5439999999999463</c:v>
                </c:pt>
                <c:pt idx="331">
                  <c:v>4.5539999999999461</c:v>
                </c:pt>
                <c:pt idx="332">
                  <c:v>4.5639999999999459</c:v>
                </c:pt>
                <c:pt idx="333">
                  <c:v>4.5739999999999457</c:v>
                </c:pt>
                <c:pt idx="334">
                  <c:v>4.5839999999999455</c:v>
                </c:pt>
                <c:pt idx="335">
                  <c:v>4.5939999999999452</c:v>
                </c:pt>
                <c:pt idx="336">
                  <c:v>4.603999999999945</c:v>
                </c:pt>
                <c:pt idx="337">
                  <c:v>4.6139999999999448</c:v>
                </c:pt>
                <c:pt idx="338">
                  <c:v>4.6239999999999446</c:v>
                </c:pt>
                <c:pt idx="339">
                  <c:v>4.6339999999999444</c:v>
                </c:pt>
                <c:pt idx="340">
                  <c:v>4.6439999999999442</c:v>
                </c:pt>
                <c:pt idx="341">
                  <c:v>4.653999999999944</c:v>
                </c:pt>
                <c:pt idx="342">
                  <c:v>4.6639999999999437</c:v>
                </c:pt>
                <c:pt idx="343">
                  <c:v>4.6739999999999435</c:v>
                </c:pt>
                <c:pt idx="344">
                  <c:v>4.6839999999999433</c:v>
                </c:pt>
                <c:pt idx="345">
                  <c:v>4.6939999999999431</c:v>
                </c:pt>
                <c:pt idx="346">
                  <c:v>4.7039999999999429</c:v>
                </c:pt>
                <c:pt idx="347">
                  <c:v>4.7139999999999427</c:v>
                </c:pt>
                <c:pt idx="348">
                  <c:v>4.7239999999999425</c:v>
                </c:pt>
                <c:pt idx="349">
                  <c:v>4.7339999999999423</c:v>
                </c:pt>
                <c:pt idx="350">
                  <c:v>4.743999999999942</c:v>
                </c:pt>
                <c:pt idx="351">
                  <c:v>4.7539999999999418</c:v>
                </c:pt>
                <c:pt idx="352">
                  <c:v>4.7639999999999416</c:v>
                </c:pt>
                <c:pt idx="353">
                  <c:v>4.7739999999999414</c:v>
                </c:pt>
                <c:pt idx="354">
                  <c:v>4.7839999999999412</c:v>
                </c:pt>
                <c:pt idx="355">
                  <c:v>4.793999999999941</c:v>
                </c:pt>
                <c:pt idx="356">
                  <c:v>4.8039999999999408</c:v>
                </c:pt>
                <c:pt idx="357">
                  <c:v>4.8139999999999405</c:v>
                </c:pt>
                <c:pt idx="358">
                  <c:v>4.8239999999999403</c:v>
                </c:pt>
                <c:pt idx="359">
                  <c:v>4.8339999999999401</c:v>
                </c:pt>
                <c:pt idx="360">
                  <c:v>4.8439999999999399</c:v>
                </c:pt>
                <c:pt idx="361">
                  <c:v>4.8539999999999397</c:v>
                </c:pt>
                <c:pt idx="362">
                  <c:v>4.8639999999999395</c:v>
                </c:pt>
                <c:pt idx="363">
                  <c:v>4.8739999999999393</c:v>
                </c:pt>
                <c:pt idx="364">
                  <c:v>4.8839999999999391</c:v>
                </c:pt>
                <c:pt idx="365">
                  <c:v>4.8939999999999388</c:v>
                </c:pt>
                <c:pt idx="366">
                  <c:v>4.9039999999999386</c:v>
                </c:pt>
                <c:pt idx="367">
                  <c:v>4.9139999999999384</c:v>
                </c:pt>
                <c:pt idx="368">
                  <c:v>4.9239999999999382</c:v>
                </c:pt>
                <c:pt idx="369">
                  <c:v>4.933999999999938</c:v>
                </c:pt>
                <c:pt idx="370">
                  <c:v>4.9439999999999378</c:v>
                </c:pt>
                <c:pt idx="371">
                  <c:v>4.9539999999999376</c:v>
                </c:pt>
                <c:pt idx="372">
                  <c:v>4.9639999999999374</c:v>
                </c:pt>
                <c:pt idx="373">
                  <c:v>4.9739999999999371</c:v>
                </c:pt>
                <c:pt idx="374">
                  <c:v>4.9839999999999369</c:v>
                </c:pt>
                <c:pt idx="375">
                  <c:v>4.9939999999999367</c:v>
                </c:pt>
                <c:pt idx="376">
                  <c:v>5.0039999999999365</c:v>
                </c:pt>
                <c:pt idx="377">
                  <c:v>5.0139999999999363</c:v>
                </c:pt>
                <c:pt idx="378">
                  <c:v>5.0239999999999361</c:v>
                </c:pt>
                <c:pt idx="379">
                  <c:v>5.0339999999999359</c:v>
                </c:pt>
                <c:pt idx="380">
                  <c:v>5.0439999999999356</c:v>
                </c:pt>
                <c:pt idx="381">
                  <c:v>5.0539999999999354</c:v>
                </c:pt>
                <c:pt idx="382">
                  <c:v>5.0639999999999352</c:v>
                </c:pt>
                <c:pt idx="383">
                  <c:v>5.073999999999935</c:v>
                </c:pt>
                <c:pt idx="384">
                  <c:v>5.0839999999999348</c:v>
                </c:pt>
                <c:pt idx="385">
                  <c:v>5.0939999999999346</c:v>
                </c:pt>
                <c:pt idx="386">
                  <c:v>5.1039999999999344</c:v>
                </c:pt>
                <c:pt idx="387">
                  <c:v>5.1139999999999342</c:v>
                </c:pt>
                <c:pt idx="388">
                  <c:v>5.1239999999999339</c:v>
                </c:pt>
                <c:pt idx="389">
                  <c:v>5.1339999999999337</c:v>
                </c:pt>
                <c:pt idx="390">
                  <c:v>5.1439999999999335</c:v>
                </c:pt>
                <c:pt idx="391">
                  <c:v>5.1539999999999333</c:v>
                </c:pt>
                <c:pt idx="392">
                  <c:v>5.1639999999999331</c:v>
                </c:pt>
                <c:pt idx="393">
                  <c:v>5.1739999999999329</c:v>
                </c:pt>
                <c:pt idx="394">
                  <c:v>5.1839999999999327</c:v>
                </c:pt>
                <c:pt idx="395">
                  <c:v>5.1939999999999324</c:v>
                </c:pt>
                <c:pt idx="396">
                  <c:v>5.2039999999999322</c:v>
                </c:pt>
                <c:pt idx="397">
                  <c:v>5.213999999999932</c:v>
                </c:pt>
                <c:pt idx="398">
                  <c:v>5.2239999999999318</c:v>
                </c:pt>
                <c:pt idx="399">
                  <c:v>5.2339999999999316</c:v>
                </c:pt>
                <c:pt idx="400">
                  <c:v>5.2439999999999314</c:v>
                </c:pt>
                <c:pt idx="401">
                  <c:v>5.2539999999999312</c:v>
                </c:pt>
                <c:pt idx="402">
                  <c:v>5.263999999999931</c:v>
                </c:pt>
                <c:pt idx="403">
                  <c:v>5.2739999999999307</c:v>
                </c:pt>
                <c:pt idx="404">
                  <c:v>5.2839999999999305</c:v>
                </c:pt>
                <c:pt idx="405">
                  <c:v>5.2939999999999303</c:v>
                </c:pt>
                <c:pt idx="406">
                  <c:v>5.3039999999999301</c:v>
                </c:pt>
                <c:pt idx="407">
                  <c:v>5.3139999999999299</c:v>
                </c:pt>
                <c:pt idx="408">
                  <c:v>5.3239999999999297</c:v>
                </c:pt>
                <c:pt idx="409">
                  <c:v>5.3339999999999295</c:v>
                </c:pt>
                <c:pt idx="410">
                  <c:v>5.3439999999999293</c:v>
                </c:pt>
                <c:pt idx="411">
                  <c:v>5.353999999999929</c:v>
                </c:pt>
                <c:pt idx="412">
                  <c:v>5.3639999999999288</c:v>
                </c:pt>
                <c:pt idx="413">
                  <c:v>5.3739999999999286</c:v>
                </c:pt>
                <c:pt idx="414">
                  <c:v>5.3839999999999284</c:v>
                </c:pt>
                <c:pt idx="415">
                  <c:v>5.3939999999999282</c:v>
                </c:pt>
                <c:pt idx="416">
                  <c:v>5.403999999999928</c:v>
                </c:pt>
                <c:pt idx="417">
                  <c:v>5.4139999999999278</c:v>
                </c:pt>
                <c:pt idx="418">
                  <c:v>5.4239999999999275</c:v>
                </c:pt>
                <c:pt idx="419">
                  <c:v>5.4339999999999273</c:v>
                </c:pt>
                <c:pt idx="420">
                  <c:v>5.4439999999999271</c:v>
                </c:pt>
                <c:pt idx="421">
                  <c:v>5.4539999999999269</c:v>
                </c:pt>
                <c:pt idx="422">
                  <c:v>5.4639999999999267</c:v>
                </c:pt>
                <c:pt idx="423">
                  <c:v>5.4739999999999265</c:v>
                </c:pt>
                <c:pt idx="424">
                  <c:v>5.4839999999999263</c:v>
                </c:pt>
                <c:pt idx="425">
                  <c:v>5.4939999999999261</c:v>
                </c:pt>
                <c:pt idx="426">
                  <c:v>5.5039999999999258</c:v>
                </c:pt>
                <c:pt idx="427">
                  <c:v>5.5139999999999256</c:v>
                </c:pt>
                <c:pt idx="428">
                  <c:v>5.5239999999999254</c:v>
                </c:pt>
                <c:pt idx="429">
                  <c:v>5.5339999999999252</c:v>
                </c:pt>
                <c:pt idx="430">
                  <c:v>5.543999999999925</c:v>
                </c:pt>
                <c:pt idx="431">
                  <c:v>5.5539999999999248</c:v>
                </c:pt>
                <c:pt idx="432">
                  <c:v>5.5639999999999246</c:v>
                </c:pt>
                <c:pt idx="433">
                  <c:v>5.5739999999999243</c:v>
                </c:pt>
                <c:pt idx="434">
                  <c:v>5.5839999999999241</c:v>
                </c:pt>
                <c:pt idx="435">
                  <c:v>5.5939999999999239</c:v>
                </c:pt>
                <c:pt idx="436">
                  <c:v>5.6039999999999237</c:v>
                </c:pt>
                <c:pt idx="437">
                  <c:v>5.6139999999999235</c:v>
                </c:pt>
                <c:pt idx="438">
                  <c:v>5.6239999999999233</c:v>
                </c:pt>
                <c:pt idx="439">
                  <c:v>5.6339999999999231</c:v>
                </c:pt>
                <c:pt idx="440">
                  <c:v>5.6439999999999229</c:v>
                </c:pt>
                <c:pt idx="441">
                  <c:v>5.6539999999999226</c:v>
                </c:pt>
                <c:pt idx="442">
                  <c:v>5.6639999999999224</c:v>
                </c:pt>
                <c:pt idx="443">
                  <c:v>5.6739999999999222</c:v>
                </c:pt>
                <c:pt idx="444">
                  <c:v>5.683999999999922</c:v>
                </c:pt>
                <c:pt idx="445">
                  <c:v>5.6939999999999218</c:v>
                </c:pt>
                <c:pt idx="446">
                  <c:v>5.7039999999999216</c:v>
                </c:pt>
                <c:pt idx="447">
                  <c:v>5.7139999999999214</c:v>
                </c:pt>
                <c:pt idx="448">
                  <c:v>5.7239999999999212</c:v>
                </c:pt>
                <c:pt idx="449">
                  <c:v>5.7339999999999209</c:v>
                </c:pt>
                <c:pt idx="450">
                  <c:v>5.7439999999999207</c:v>
                </c:pt>
                <c:pt idx="451">
                  <c:v>5.7539999999999205</c:v>
                </c:pt>
                <c:pt idx="452">
                  <c:v>5.7639999999999203</c:v>
                </c:pt>
                <c:pt idx="453">
                  <c:v>5.7739999999999201</c:v>
                </c:pt>
                <c:pt idx="454">
                  <c:v>5.7839999999999199</c:v>
                </c:pt>
                <c:pt idx="455">
                  <c:v>5.7939999999999197</c:v>
                </c:pt>
                <c:pt idx="456">
                  <c:v>5.8039999999999194</c:v>
                </c:pt>
                <c:pt idx="457">
                  <c:v>5.8139999999999192</c:v>
                </c:pt>
                <c:pt idx="458">
                  <c:v>5.823999999999919</c:v>
                </c:pt>
                <c:pt idx="459">
                  <c:v>5.8339999999999188</c:v>
                </c:pt>
                <c:pt idx="460">
                  <c:v>5.8439999999999186</c:v>
                </c:pt>
                <c:pt idx="461">
                  <c:v>5.8539999999999184</c:v>
                </c:pt>
                <c:pt idx="462">
                  <c:v>5.8639999999999182</c:v>
                </c:pt>
                <c:pt idx="463">
                  <c:v>5.873999999999918</c:v>
                </c:pt>
                <c:pt idx="464">
                  <c:v>5.8839999999999177</c:v>
                </c:pt>
                <c:pt idx="465">
                  <c:v>5.8939999999999175</c:v>
                </c:pt>
                <c:pt idx="466">
                  <c:v>5.9039999999999173</c:v>
                </c:pt>
                <c:pt idx="467">
                  <c:v>5.9139999999999171</c:v>
                </c:pt>
                <c:pt idx="468">
                  <c:v>5.9239999999999169</c:v>
                </c:pt>
                <c:pt idx="469">
                  <c:v>5.9339999999999167</c:v>
                </c:pt>
                <c:pt idx="470">
                  <c:v>5.9439999999999165</c:v>
                </c:pt>
                <c:pt idx="471">
                  <c:v>5.9539999999999162</c:v>
                </c:pt>
                <c:pt idx="472">
                  <c:v>5.963999999999916</c:v>
                </c:pt>
                <c:pt idx="473">
                  <c:v>5.9739999999999158</c:v>
                </c:pt>
                <c:pt idx="474">
                  <c:v>5.9839999999999156</c:v>
                </c:pt>
                <c:pt idx="475">
                  <c:v>5.9939999999999154</c:v>
                </c:pt>
                <c:pt idx="476">
                  <c:v>6.0039999999999152</c:v>
                </c:pt>
                <c:pt idx="477">
                  <c:v>6.013999999999915</c:v>
                </c:pt>
                <c:pt idx="478">
                  <c:v>6.0239999999999148</c:v>
                </c:pt>
                <c:pt idx="479">
                  <c:v>6.0339999999999145</c:v>
                </c:pt>
                <c:pt idx="480">
                  <c:v>6.0439999999999143</c:v>
                </c:pt>
                <c:pt idx="481">
                  <c:v>6.0539999999999141</c:v>
                </c:pt>
                <c:pt idx="482">
                  <c:v>6.0639999999999139</c:v>
                </c:pt>
                <c:pt idx="483">
                  <c:v>6.0739999999999137</c:v>
                </c:pt>
                <c:pt idx="484">
                  <c:v>6.0839999999999135</c:v>
                </c:pt>
                <c:pt idx="485">
                  <c:v>6.0939999999999133</c:v>
                </c:pt>
                <c:pt idx="486">
                  <c:v>6.1039999999999131</c:v>
                </c:pt>
                <c:pt idx="487">
                  <c:v>6.1139999999999128</c:v>
                </c:pt>
                <c:pt idx="488">
                  <c:v>6.1239999999999126</c:v>
                </c:pt>
                <c:pt idx="489">
                  <c:v>6.1339999999999124</c:v>
                </c:pt>
                <c:pt idx="490">
                  <c:v>6.1439999999999122</c:v>
                </c:pt>
                <c:pt idx="491">
                  <c:v>6.153999999999912</c:v>
                </c:pt>
                <c:pt idx="492">
                  <c:v>6.1639999999999118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C-4910-887E-0C38C37B5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Right</a:t>
            </a:r>
            <a:r>
              <a:rPr lang="en-US" baseline="0"/>
              <a:t> Lung Compliance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'Single Lung Compliance'!$C$18:$C$510</c:f>
              <c:numCache>
                <c:formatCode>General</c:formatCode>
                <c:ptCount val="493"/>
                <c:pt idx="0">
                  <c:v>-37.990249789240863</c:v>
                </c:pt>
                <c:pt idx="1">
                  <c:v>-31.983973743805073</c:v>
                </c:pt>
                <c:pt idx="2">
                  <c:v>-28.456172957084938</c:v>
                </c:pt>
                <c:pt idx="3">
                  <c:v>-25.943029734601382</c:v>
                </c:pt>
                <c:pt idx="4">
                  <c:v>-23.985798729257752</c:v>
                </c:pt>
                <c:pt idx="5">
                  <c:v>-22.380141901591749</c:v>
                </c:pt>
                <c:pt idx="6">
                  <c:v>-21.017058580961077</c:v>
                </c:pt>
                <c:pt idx="7">
                  <c:v>-19.831484608685784</c:v>
                </c:pt>
                <c:pt idx="8">
                  <c:v>-18.78145184587197</c:v>
                </c:pt>
                <c:pt idx="9">
                  <c:v>-17.838304358170674</c:v>
                </c:pt>
                <c:pt idx="10">
                  <c:v>-16.981602681333221</c:v>
                </c:pt>
                <c:pt idx="11">
                  <c:v>-16.196254743830259</c:v>
                </c:pt>
                <c:pt idx="12">
                  <c:v>-15.47079915440287</c:v>
                </c:pt>
                <c:pt idx="13">
                  <c:v>-14.796326504696156</c:v>
                </c:pt>
                <c:pt idx="14">
                  <c:v>-14.165773728212026</c:v>
                </c:pt>
                <c:pt idx="15">
                  <c:v>-13.573446660438405</c:v>
                </c:pt>
                <c:pt idx="16">
                  <c:v>-13.01468759570607</c:v>
                </c:pt>
                <c:pt idx="17">
                  <c:v>-12.485638011104138</c:v>
                </c:pt>
                <c:pt idx="18">
                  <c:v>-11.983065528607552</c:v>
                </c:pt>
                <c:pt idx="19">
                  <c:v>-11.504235313440889</c:v>
                </c:pt>
                <c:pt idx="20">
                  <c:v>-11.046812881521378</c:v>
                </c:pt>
                <c:pt idx="21">
                  <c:v>-10.608789537647562</c:v>
                </c:pt>
                <c:pt idx="22">
                  <c:v>-10.188424401457331</c:v>
                </c:pt>
                <c:pt idx="23">
                  <c:v>-9.7841987808008337</c:v>
                </c:pt>
                <c:pt idx="24">
                  <c:v>-9.3947798652918149</c:v>
                </c:pt>
                <c:pt idx="25">
                  <c:v>-9.0189915448050062</c:v>
                </c:pt>
                <c:pt idx="26">
                  <c:v>-8.6557907382004142</c:v>
                </c:pt>
                <c:pt idx="27">
                  <c:v>-8.3042480289935074</c:v>
                </c:pt>
                <c:pt idx="28">
                  <c:v>-7.9635317005117709</c:v>
                </c:pt>
                <c:pt idx="29">
                  <c:v>-7.6328944785960591</c:v>
                </c:pt>
                <c:pt idx="30">
                  <c:v>-7.3116624488409041</c:v>
                </c:pt>
                <c:pt idx="31">
                  <c:v>-6.9992257339035309</c:v>
                </c:pt>
                <c:pt idx="32">
                  <c:v>-6.6950306057456164</c:v>
                </c:pt>
                <c:pt idx="33">
                  <c:v>-6.3985727756557562</c:v>
                </c:pt>
                <c:pt idx="34">
                  <c:v>-6.1093916571090254</c:v>
                </c:pt>
                <c:pt idx="35">
                  <c:v>-5.8270654369553636</c:v>
                </c:pt>
                <c:pt idx="36">
                  <c:v>-5.5512068219953825</c:v>
                </c:pt>
                <c:pt idx="37">
                  <c:v>-5.2814593528309697</c:v>
                </c:pt>
                <c:pt idx="38">
                  <c:v>-5.0174941965446163</c:v>
                </c:pt>
                <c:pt idx="39">
                  <c:v>-4.7590073454426634</c:v>
                </c:pt>
                <c:pt idx="40">
                  <c:v>-4.5057171616799288</c:v>
                </c:pt>
                <c:pt idx="41">
                  <c:v>-4.2573622177385921</c:v>
                </c:pt>
                <c:pt idx="42">
                  <c:v>-4.0136993909773508</c:v>
                </c:pt>
                <c:pt idx="43">
                  <c:v>-3.7745021771931508</c:v>
                </c:pt>
                <c:pt idx="44">
                  <c:v>-3.5395591936545507</c:v>
                </c:pt>
                <c:pt idx="45">
                  <c:v>-3.3086728466119322</c:v>
                </c:pt>
                <c:pt idx="46">
                  <c:v>-3.081658142053783</c:v>
                </c:pt>
                <c:pt idx="47">
                  <c:v>-2.8583416216078064</c:v>
                </c:pt>
                <c:pt idx="48">
                  <c:v>-2.6385604080990266</c:v>
                </c:pt>
                <c:pt idx="49">
                  <c:v>-2.4221613474677319</c:v>
                </c:pt>
                <c:pt idx="50">
                  <c:v>-2.2090002355937806</c:v>
                </c:pt>
                <c:pt idx="51">
                  <c:v>-1.9989411201309295</c:v>
                </c:pt>
                <c:pt idx="52">
                  <c:v>-1.791855668774593</c:v>
                </c:pt>
                <c:pt idx="53">
                  <c:v>-1.5876225965088615</c:v>
                </c:pt>
                <c:pt idx="54">
                  <c:v>-1.3861271453361166</c:v>
                </c:pt>
                <c:pt idx="55">
                  <c:v>-1.1872606108122188</c:v>
                </c:pt>
                <c:pt idx="56">
                  <c:v>-0.9909199104135169</c:v>
                </c:pt>
                <c:pt idx="57">
                  <c:v>-0.79700718936760495</c:v>
                </c:pt>
                <c:pt idx="58">
                  <c:v>-0.60542946010238907</c:v>
                </c:pt>
                <c:pt idx="59">
                  <c:v>-0.41609827192046822</c:v>
                </c:pt>
                <c:pt idx="60">
                  <c:v>-0.22892940789840033</c:v>
                </c:pt>
                <c:pt idx="61">
                  <c:v>-4.3842606351901736E-2</c:v>
                </c:pt>
                <c:pt idx="62">
                  <c:v>0.13923869549419621</c:v>
                </c:pt>
                <c:pt idx="63">
                  <c:v>0.32038759773212178</c:v>
                </c:pt>
                <c:pt idx="64">
                  <c:v>0.4996739557665304</c:v>
                </c:pt>
                <c:pt idx="65">
                  <c:v>0.6771645817518408</c:v>
                </c:pt>
                <c:pt idx="66">
                  <c:v>0.85292343096846146</c:v>
                </c:pt>
                <c:pt idx="67">
                  <c:v>1.0270117744795755</c:v>
                </c:pt>
                <c:pt idx="68">
                  <c:v>1.1994883592731558</c:v>
                </c:pt>
                <c:pt idx="69">
                  <c:v>1.3704095569726427</c:v>
                </c:pt>
                <c:pt idx="70">
                  <c:v>1.5398295020922284</c:v>
                </c:pt>
                <c:pt idx="71">
                  <c:v>1.7078002207172487</c:v>
                </c:pt>
                <c:pt idx="72">
                  <c:v>1.8743717504052579</c:v>
                </c:pt>
                <c:pt idx="73">
                  <c:v>2.0395922520277283</c:v>
                </c:pt>
                <c:pt idx="74">
                  <c:v>2.203508114204765</c:v>
                </c:pt>
                <c:pt idx="75">
                  <c:v>2.3661640509248567</c:v>
                </c:pt>
                <c:pt idx="76">
                  <c:v>2.5276031928876659</c:v>
                </c:pt>
                <c:pt idx="77">
                  <c:v>2.6878671730593311</c:v>
                </c:pt>
                <c:pt idx="78">
                  <c:v>2.8469962068863399</c:v>
                </c:pt>
                <c:pt idx="79">
                  <c:v>3.0050291675747962</c:v>
                </c:pt>
                <c:pt idx="80">
                  <c:v>3.1620036568067196</c:v>
                </c:pt>
                <c:pt idx="81">
                  <c:v>3.3179560712332679</c:v>
                </c:pt>
                <c:pt idx="82">
                  <c:v>3.4729216650560373</c:v>
                </c:pt>
                <c:pt idx="83">
                  <c:v>3.6269346089817089</c:v>
                </c:pt>
                <c:pt idx="84">
                  <c:v>3.7800280458118349</c:v>
                </c:pt>
                <c:pt idx="85">
                  <c:v>3.9322341429082934</c:v>
                </c:pt>
                <c:pt idx="86">
                  <c:v>4.0835841417556686</c:v>
                </c:pt>
                <c:pt idx="87">
                  <c:v>4.2341084048242879</c:v>
                </c:pt>
                <c:pt idx="88">
                  <c:v>4.3838364599217234</c:v>
                </c:pt>
                <c:pt idx="89">
                  <c:v>4.5327970422061119</c:v>
                </c:pt>
                <c:pt idx="90">
                  <c:v>4.6810181340213939</c:v>
                </c:pt>
                <c:pt idx="91">
                  <c:v>4.8285270027025877</c:v>
                </c:pt>
                <c:pt idx="92">
                  <c:v>4.9753502364882101</c:v>
                </c:pt>
                <c:pt idx="93">
                  <c:v>5.1215137786669418</c:v>
                </c:pt>
                <c:pt idx="94">
                  <c:v>5.2670429600764237</c:v>
                </c:pt>
                <c:pt idx="95">
                  <c:v>5.4119625300637608</c:v>
                </c:pt>
                <c:pt idx="96">
                  <c:v>5.5562966860095271</c:v>
                </c:pt>
                <c:pt idx="97">
                  <c:v>5.7000691015101372</c:v>
                </c:pt>
                <c:pt idx="98">
                  <c:v>5.8433029533068961</c:v>
                </c:pt>
                <c:pt idx="99">
                  <c:v>5.986020947044203</c:v>
                </c:pt>
                <c:pt idx="100">
                  <c:v>6.1282453419339147</c:v>
                </c:pt>
                <c:pt idx="101">
                  <c:v>6.2699979743978869</c:v>
                </c:pt>
                <c:pt idx="102">
                  <c:v>6.4113002807561177</c:v>
                </c:pt>
                <c:pt idx="103">
                  <c:v>6.5521733190238169</c:v>
                </c:pt>
                <c:pt idx="104">
                  <c:v>6.6926377898766329</c:v>
                </c:pt>
                <c:pt idx="105">
                  <c:v>6.8327140568399987</c:v>
                </c:pt>
                <c:pt idx="106">
                  <c:v>6.9724221657550229</c:v>
                </c:pt>
                <c:pt idx="107">
                  <c:v>7.1117818635705845</c:v>
                </c:pt>
                <c:pt idx="108">
                  <c:v>7.2508126165083198</c:v>
                </c:pt>
                <c:pt idx="109">
                  <c:v>7.3895336276448553</c:v>
                </c:pt>
                <c:pt idx="110">
                  <c:v>7.5279638539531568</c:v>
                </c:pt>
                <c:pt idx="111">
                  <c:v>7.6661220228428508</c:v>
                </c:pt>
                <c:pt idx="112">
                  <c:v>7.8040266482373433</c:v>
                </c:pt>
                <c:pt idx="113">
                  <c:v>7.9416960462238659</c:v>
                </c:pt>
                <c:pt idx="114">
                  <c:v>8.0791483503108363</c:v>
                </c:pt>
                <c:pt idx="115">
                  <c:v>8.2164015263255958</c:v>
                </c:pt>
                <c:pt idx="116">
                  <c:v>8.3534733869840565</c:v>
                </c:pt>
                <c:pt idx="117">
                  <c:v>8.4903816061627992</c:v>
                </c:pt>
                <c:pt idx="118">
                  <c:v>8.6271437329028196</c:v>
                </c:pt>
                <c:pt idx="119">
                  <c:v>8.7637772051734153</c:v>
                </c:pt>
                <c:pt idx="120">
                  <c:v>8.900299363423553</c:v>
                </c:pt>
                <c:pt idx="121">
                  <c:v>9.0367274639475941</c:v>
                </c:pt>
                <c:pt idx="122">
                  <c:v>9.173078692091277</c:v>
                </c:pt>
                <c:pt idx="123">
                  <c:v>9.3093701753236004</c:v>
                </c:pt>
                <c:pt idx="124">
                  <c:v>9.4456189961994887</c:v>
                </c:pt>
                <c:pt idx="125">
                  <c:v>9.5818422052379812</c:v>
                </c:pt>
                <c:pt idx="126">
                  <c:v>9.7180568337401994</c:v>
                </c:pt>
                <c:pt idx="127">
                  <c:v>9.8542799065712625</c:v>
                </c:pt>
                <c:pt idx="128">
                  <c:v>9.9905284549301108</c:v>
                </c:pt>
                <c:pt idx="129">
                  <c:v>10.126819529131248</c:v>
                </c:pt>
                <c:pt idx="130">
                  <c:v>10.263170211422306</c:v>
                </c:pt>
                <c:pt idx="131">
                  <c:v>10.399597628861661</c:v>
                </c:pt>
                <c:pt idx="132">
                  <c:v>10.536118966280338</c:v>
                </c:pt>
                <c:pt idx="133">
                  <c:v>10.672751479352893</c:v>
                </c:pt>
                <c:pt idx="134">
                  <c:v>10.80951250780226</c:v>
                </c:pt>
                <c:pt idx="135">
                  <c:v>10.946419488764063</c:v>
                </c:pt>
                <c:pt idx="136">
                  <c:v>11.083489970336409</c:v>
                </c:pt>
                <c:pt idx="137">
                  <c:v>11.220741625341963</c:v>
                </c:pt>
                <c:pt idx="138">
                  <c:v>11.358192265329679</c:v>
                </c:pt>
                <c:pt idx="139">
                  <c:v>11.495859854844598</c:v>
                </c:pt>
                <c:pt idx="140">
                  <c:v>11.633762525995046</c:v>
                </c:pt>
                <c:pt idx="141">
                  <c:v>11.771918593347571</c:v>
                </c:pt>
                <c:pt idx="142">
                  <c:v>11.910346569181346</c:v>
                </c:pt>
                <c:pt idx="143">
                  <c:v>12.049065179134903</c:v>
                </c:pt>
                <c:pt idx="144">
                  <c:v>12.188093378279712</c:v>
                </c:pt>
                <c:pt idx="145">
                  <c:v>12.32745036765664</c:v>
                </c:pt>
                <c:pt idx="146">
                  <c:v>12.467155611313153</c:v>
                </c:pt>
                <c:pt idx="147">
                  <c:v>12.607228853881029</c:v>
                </c:pt>
                <c:pt idx="148">
                  <c:v>12.747690138736552</c:v>
                </c:pt>
                <c:pt idx="149">
                  <c:v>12.888559826787354</c:v>
                </c:pt>
                <c:pt idx="150">
                  <c:v>13.029858615932785</c:v>
                </c:pt>
                <c:pt idx="151">
                  <c:v>13.171607561247203</c:v>
                </c:pt>
                <c:pt idx="152">
                  <c:v>13.31382809593884</c:v>
                </c:pt>
                <c:pt idx="153">
                  <c:v>13.456542053139929</c:v>
                </c:pt>
                <c:pt idx="154">
                  <c:v>13.599771688587511</c:v>
                </c:pt>
                <c:pt idx="155">
                  <c:v>13.743539704258065</c:v>
                </c:pt>
                <c:pt idx="156">
                  <c:v>13.887869273023426</c:v>
                </c:pt>
                <c:pt idx="157">
                  <c:v>14.032784064399921</c:v>
                </c:pt>
                <c:pt idx="158">
                  <c:v>14.178308271467754</c:v>
                </c:pt>
                <c:pt idx="159">
                  <c:v>14.324466639042996</c:v>
                </c:pt>
                <c:pt idx="160">
                  <c:v>14.471284493190495</c:v>
                </c:pt>
                <c:pt idx="161">
                  <c:v>14.618787772172483</c:v>
                </c:pt>
                <c:pt idx="162">
                  <c:v>14.767003058934664</c:v>
                </c:pt>
                <c:pt idx="163">
                  <c:v>14.915957615239218</c:v>
                </c:pt>
                <c:pt idx="164">
                  <c:v>15.065679417562617</c:v>
                </c:pt>
                <c:pt idx="165">
                  <c:v>15.216197194885213</c:v>
                </c:pt>
                <c:pt idx="166">
                  <c:v>15.367540468509688</c:v>
                </c:pt>
                <c:pt idx="167">
                  <c:v>15.519739594056304</c:v>
                </c:pt>
                <c:pt idx="168">
                  <c:v>15.67282580579505</c:v>
                </c:pt>
                <c:pt idx="169">
                  <c:v>15.826831263487854</c:v>
                </c:pt>
                <c:pt idx="170">
                  <c:v>15.981789101928573</c:v>
                </c:pt>
                <c:pt idx="171">
                  <c:v>16.137733483384395</c:v>
                </c:pt>
                <c:pt idx="172">
                  <c:v>16.294699653159675</c:v>
                </c:pt>
                <c:pt idx="173">
                  <c:v>16.452723998522675</c:v>
                </c:pt>
                <c:pt idx="174">
                  <c:v>16.61184411125673</c:v>
                </c:pt>
                <c:pt idx="175">
                  <c:v>16.772098854120998</c:v>
                </c:pt>
                <c:pt idx="176">
                  <c:v>16.933528431531659</c:v>
                </c:pt>
                <c:pt idx="177">
                  <c:v>17.096174464803248</c:v>
                </c:pt>
                <c:pt idx="178">
                  <c:v>17.260080072321475</c:v>
                </c:pt>
                <c:pt idx="179">
                  <c:v>17.425289955054104</c:v>
                </c:pt>
                <c:pt idx="180">
                  <c:v>17.591850487845544</c:v>
                </c:pt>
                <c:pt idx="181">
                  <c:v>17.759809816984323</c:v>
                </c:pt>
                <c:pt idx="182">
                  <c:v>17.92921796458101</c:v>
                </c:pt>
                <c:pt idx="183">
                  <c:v>18.100126940348154</c:v>
                </c:pt>
                <c:pt idx="184">
                  <c:v>18.272590861434129</c:v>
                </c:pt>
                <c:pt idx="185">
                  <c:v>18.446666081030223</c:v>
                </c:pt>
                <c:pt idx="186">
                  <c:v>18.622411326545976</c:v>
                </c:pt>
                <c:pt idx="187">
                  <c:v>18.799887848232451</c:v>
                </c:pt>
                <c:pt idx="188">
                  <c:v>18.979159579228671</c:v>
                </c:pt>
                <c:pt idx="189">
                  <c:v>19.160293308113669</c:v>
                </c:pt>
                <c:pt idx="190">
                  <c:v>19.343358865167815</c:v>
                </c:pt>
                <c:pt idx="191">
                  <c:v>19.528429323683973</c:v>
                </c:pt>
                <c:pt idx="192">
                  <c:v>19.715581217823996</c:v>
                </c:pt>
                <c:pt idx="193">
                  <c:v>19.904894778691911</c:v>
                </c:pt>
                <c:pt idx="194">
                  <c:v>20.096454190495116</c:v>
                </c:pt>
                <c:pt idx="195">
                  <c:v>20.290347868892553</c:v>
                </c:pt>
                <c:pt idx="196">
                  <c:v>20.48666876388878</c:v>
                </c:pt>
                <c:pt idx="197">
                  <c:v>20.685514689930365</c:v>
                </c:pt>
                <c:pt idx="198">
                  <c:v>20.886988686202137</c:v>
                </c:pt>
                <c:pt idx="199">
                  <c:v>21.091199410512857</c:v>
                </c:pt>
                <c:pt idx="200">
                  <c:v>21.298261570611892</c:v>
                </c:pt>
                <c:pt idx="201">
                  <c:v>21.508296397300558</c:v>
                </c:pt>
                <c:pt idx="202">
                  <c:v>21.721432164306496</c:v>
                </c:pt>
                <c:pt idx="203">
                  <c:v>21.937804760592201</c:v>
                </c:pt>
                <c:pt idx="204">
                  <c:v>22.157558321587249</c:v>
                </c:pt>
                <c:pt idx="205">
                  <c:v>22.380845926790073</c:v>
                </c:pt>
                <c:pt idx="206">
                  <c:v>22.607830372306218</c:v>
                </c:pt>
                <c:pt idx="207">
                  <c:v>22.838685028207934</c:v>
                </c:pt>
                <c:pt idx="208">
                  <c:v>23.073594792155127</c:v>
                </c:pt>
                <c:pt idx="209">
                  <c:v>23.312757152558696</c:v>
                </c:pt>
                <c:pt idx="210">
                  <c:v>23.556383376755079</c:v>
                </c:pt>
                <c:pt idx="211">
                  <c:v>23.804699842270381</c:v>
                </c:pt>
                <c:pt idx="212">
                  <c:v>24.057949532377506</c:v>
                </c:pt>
                <c:pt idx="213">
                  <c:v>24.316393720908088</c:v>
                </c:pt>
                <c:pt idx="214">
                  <c:v>24.580313875820227</c:v>
                </c:pt>
                <c:pt idx="215">
                  <c:v>24.850013816531089</c:v>
                </c:pt>
                <c:pt idx="216">
                  <c:v>25.125822166739123</c:v>
                </c:pt>
                <c:pt idx="217">
                  <c:v>25.40809515268991</c:v>
                </c:pt>
                <c:pt idx="218">
                  <c:v>25.697219806978268</c:v>
                </c:pt>
                <c:pt idx="219">
                  <c:v>25.993617650539299</c:v>
                </c:pt>
                <c:pt idx="220">
                  <c:v>26.297748941134728</c:v>
                </c:pt>
                <c:pt idx="221">
                  <c:v>26.61011759627096</c:v>
                </c:pt>
                <c:pt idx="222">
                  <c:v>26.931276923267468</c:v>
                </c:pt>
                <c:pt idx="223">
                  <c:v>27.261836320699224</c:v>
                </c:pt>
                <c:pt idx="224">
                  <c:v>27.602469155791169</c:v>
                </c:pt>
                <c:pt idx="225">
                  <c:v>27.953922074442637</c:v>
                </c:pt>
                <c:pt idx="226">
                  <c:v>28.317026068397951</c:v>
                </c:pt>
                <c:pt idx="227">
                  <c:v>28.692709713215102</c:v>
                </c:pt>
                <c:pt idx="228">
                  <c:v>29.082015108947516</c:v>
                </c:pt>
                <c:pt idx="229">
                  <c:v>29.486117214010292</c:v>
                </c:pt>
                <c:pt idx="230">
                  <c:v>29.906347477685522</c:v>
                </c:pt>
                <c:pt idx="231">
                  <c:v>30.344222971779352</c:v>
                </c:pt>
                <c:pt idx="232">
                  <c:v>30.801482632274407</c:v>
                </c:pt>
                <c:pt idx="233">
                  <c:v>31.280132800702994</c:v>
                </c:pt>
                <c:pt idx="234">
                  <c:v>31.782505084523443</c:v>
                </c:pt>
                <c:pt idx="235">
                  <c:v>32.311330765158012</c:v>
                </c:pt>
                <c:pt idx="236">
                  <c:v>32.869837779125767</c:v>
                </c:pt>
                <c:pt idx="237">
                  <c:v>33.46187902370751</c:v>
                </c:pt>
                <c:pt idx="238">
                  <c:v>34.09210497203847</c:v>
                </c:pt>
                <c:pt idx="239">
                  <c:v>34.766200331343718</c:v>
                </c:pt>
                <c:pt idx="240">
                  <c:v>35.491215559410549</c:v>
                </c:pt>
                <c:pt idx="241">
                  <c:v>36.276042872515418</c:v>
                </c:pt>
                <c:pt idx="242">
                  <c:v>37.132119595703969</c:v>
                </c:pt>
                <c:pt idx="243">
                  <c:v>38.074503042890335</c:v>
                </c:pt>
                <c:pt idx="244">
                  <c:v>39.123580550517765</c:v>
                </c:pt>
                <c:pt idx="245">
                  <c:v>40.30792615474202</c:v>
                </c:pt>
                <c:pt idx="246">
                  <c:v>41.669371533733042</c:v>
                </c:pt>
                <c:pt idx="247">
                  <c:v>43.272735303953212</c:v>
                </c:pt>
                <c:pt idx="248">
                  <c:v>45.226527296504123</c:v>
                </c:pt>
                <c:pt idx="249">
                  <c:v>47.733941128612756</c:v>
                </c:pt>
                <c:pt idx="250">
                  <c:v>51.250293440200352</c:v>
                </c:pt>
                <c:pt idx="251">
                  <c:v>57.222312864927623</c:v>
                </c:pt>
                <c:pt idx="252">
                  <c:v>98.924886133248407</c:v>
                </c:pt>
              </c:numCache>
            </c:numRef>
          </c:xVal>
          <c:yVal>
            <c:numRef>
              <c:f>'Single Lung Compliance'!$B$18:$B$510</c:f>
              <c:numCache>
                <c:formatCode>General</c:formatCode>
                <c:ptCount val="493"/>
                <c:pt idx="0">
                  <c:v>0.64252000000000009</c:v>
                </c:pt>
                <c:pt idx="1">
                  <c:v>0.6525200000000001</c:v>
                </c:pt>
                <c:pt idx="2">
                  <c:v>0.66252000000000011</c:v>
                </c:pt>
                <c:pt idx="3">
                  <c:v>0.67252000000000012</c:v>
                </c:pt>
                <c:pt idx="4">
                  <c:v>0.68252000000000013</c:v>
                </c:pt>
                <c:pt idx="5">
                  <c:v>0.69252000000000014</c:v>
                </c:pt>
                <c:pt idx="6">
                  <c:v>0.70252000000000014</c:v>
                </c:pt>
                <c:pt idx="7">
                  <c:v>0.71252000000000015</c:v>
                </c:pt>
                <c:pt idx="8">
                  <c:v>0.72252000000000016</c:v>
                </c:pt>
                <c:pt idx="9">
                  <c:v>0.73252000000000017</c:v>
                </c:pt>
                <c:pt idx="10">
                  <c:v>0.74252000000000018</c:v>
                </c:pt>
                <c:pt idx="11">
                  <c:v>0.75252000000000019</c:v>
                </c:pt>
                <c:pt idx="12">
                  <c:v>0.7625200000000002</c:v>
                </c:pt>
                <c:pt idx="13">
                  <c:v>0.77252000000000021</c:v>
                </c:pt>
                <c:pt idx="14">
                  <c:v>0.78252000000000022</c:v>
                </c:pt>
                <c:pt idx="15">
                  <c:v>0.79252000000000022</c:v>
                </c:pt>
                <c:pt idx="16">
                  <c:v>0.80252000000000023</c:v>
                </c:pt>
                <c:pt idx="17">
                  <c:v>0.81252000000000024</c:v>
                </c:pt>
                <c:pt idx="18">
                  <c:v>0.82252000000000025</c:v>
                </c:pt>
                <c:pt idx="19">
                  <c:v>0.83252000000000026</c:v>
                </c:pt>
                <c:pt idx="20">
                  <c:v>0.84252000000000027</c:v>
                </c:pt>
                <c:pt idx="21">
                  <c:v>0.85252000000000028</c:v>
                </c:pt>
                <c:pt idx="22">
                  <c:v>0.86252000000000029</c:v>
                </c:pt>
                <c:pt idx="23">
                  <c:v>0.8725200000000003</c:v>
                </c:pt>
                <c:pt idx="24">
                  <c:v>0.8825200000000003</c:v>
                </c:pt>
                <c:pt idx="25">
                  <c:v>0.89252000000000031</c:v>
                </c:pt>
                <c:pt idx="26">
                  <c:v>0.90252000000000032</c:v>
                </c:pt>
                <c:pt idx="27">
                  <c:v>0.91252000000000033</c:v>
                </c:pt>
                <c:pt idx="28">
                  <c:v>0.92252000000000034</c:v>
                </c:pt>
                <c:pt idx="29">
                  <c:v>0.93252000000000035</c:v>
                </c:pt>
                <c:pt idx="30">
                  <c:v>0.94252000000000036</c:v>
                </c:pt>
                <c:pt idx="31">
                  <c:v>0.95252000000000037</c:v>
                </c:pt>
                <c:pt idx="32">
                  <c:v>0.96252000000000038</c:v>
                </c:pt>
                <c:pt idx="33">
                  <c:v>0.97252000000000038</c:v>
                </c:pt>
                <c:pt idx="34">
                  <c:v>0.98252000000000039</c:v>
                </c:pt>
                <c:pt idx="35">
                  <c:v>0.9925200000000004</c:v>
                </c:pt>
                <c:pt idx="36">
                  <c:v>1.0025200000000003</c:v>
                </c:pt>
                <c:pt idx="37">
                  <c:v>1.0125200000000003</c:v>
                </c:pt>
                <c:pt idx="38">
                  <c:v>1.0225200000000003</c:v>
                </c:pt>
                <c:pt idx="39">
                  <c:v>1.0325200000000003</c:v>
                </c:pt>
                <c:pt idx="40">
                  <c:v>1.0425200000000003</c:v>
                </c:pt>
                <c:pt idx="41">
                  <c:v>1.0525200000000003</c:v>
                </c:pt>
                <c:pt idx="42">
                  <c:v>1.0625200000000004</c:v>
                </c:pt>
                <c:pt idx="43">
                  <c:v>1.0725200000000004</c:v>
                </c:pt>
                <c:pt idx="44">
                  <c:v>1.0825200000000004</c:v>
                </c:pt>
                <c:pt idx="45">
                  <c:v>1.0925200000000004</c:v>
                </c:pt>
                <c:pt idx="46">
                  <c:v>1.1025200000000004</c:v>
                </c:pt>
                <c:pt idx="47">
                  <c:v>1.1125200000000004</c:v>
                </c:pt>
                <c:pt idx="48">
                  <c:v>1.1225200000000004</c:v>
                </c:pt>
                <c:pt idx="49">
                  <c:v>1.1325200000000004</c:v>
                </c:pt>
                <c:pt idx="50">
                  <c:v>1.1425200000000004</c:v>
                </c:pt>
                <c:pt idx="51">
                  <c:v>1.1525200000000004</c:v>
                </c:pt>
                <c:pt idx="52">
                  <c:v>1.1625200000000004</c:v>
                </c:pt>
                <c:pt idx="53">
                  <c:v>1.1725200000000005</c:v>
                </c:pt>
                <c:pt idx="54">
                  <c:v>1.1825200000000005</c:v>
                </c:pt>
                <c:pt idx="55">
                  <c:v>1.1925200000000005</c:v>
                </c:pt>
                <c:pt idx="56">
                  <c:v>1.2025200000000005</c:v>
                </c:pt>
                <c:pt idx="57">
                  <c:v>1.2125200000000005</c:v>
                </c:pt>
                <c:pt idx="58">
                  <c:v>1.2225200000000005</c:v>
                </c:pt>
                <c:pt idx="59">
                  <c:v>1.2325200000000005</c:v>
                </c:pt>
                <c:pt idx="60">
                  <c:v>1.2425200000000005</c:v>
                </c:pt>
                <c:pt idx="61">
                  <c:v>1.2525200000000005</c:v>
                </c:pt>
                <c:pt idx="62">
                  <c:v>1.2625200000000005</c:v>
                </c:pt>
                <c:pt idx="63">
                  <c:v>1.2725200000000005</c:v>
                </c:pt>
                <c:pt idx="64">
                  <c:v>1.2825200000000005</c:v>
                </c:pt>
                <c:pt idx="65">
                  <c:v>1.2925200000000006</c:v>
                </c:pt>
                <c:pt idx="66">
                  <c:v>1.3025200000000006</c:v>
                </c:pt>
                <c:pt idx="67">
                  <c:v>1.3125200000000006</c:v>
                </c:pt>
                <c:pt idx="68">
                  <c:v>1.3225200000000006</c:v>
                </c:pt>
                <c:pt idx="69">
                  <c:v>1.3325200000000006</c:v>
                </c:pt>
                <c:pt idx="70">
                  <c:v>1.3425200000000006</c:v>
                </c:pt>
                <c:pt idx="71">
                  <c:v>1.3525200000000006</c:v>
                </c:pt>
                <c:pt idx="72">
                  <c:v>1.3625200000000006</c:v>
                </c:pt>
                <c:pt idx="73">
                  <c:v>1.3725200000000006</c:v>
                </c:pt>
                <c:pt idx="74">
                  <c:v>1.3825200000000006</c:v>
                </c:pt>
                <c:pt idx="75">
                  <c:v>1.3925200000000006</c:v>
                </c:pt>
                <c:pt idx="76">
                  <c:v>1.4025200000000007</c:v>
                </c:pt>
                <c:pt idx="77">
                  <c:v>1.4125200000000007</c:v>
                </c:pt>
                <c:pt idx="78">
                  <c:v>1.4225200000000007</c:v>
                </c:pt>
                <c:pt idx="79">
                  <c:v>1.4325200000000007</c:v>
                </c:pt>
                <c:pt idx="80">
                  <c:v>1.4425200000000007</c:v>
                </c:pt>
                <c:pt idx="81">
                  <c:v>1.4525200000000007</c:v>
                </c:pt>
                <c:pt idx="82">
                  <c:v>1.4625200000000007</c:v>
                </c:pt>
                <c:pt idx="83">
                  <c:v>1.4725200000000007</c:v>
                </c:pt>
                <c:pt idx="84">
                  <c:v>1.4825200000000007</c:v>
                </c:pt>
                <c:pt idx="85">
                  <c:v>1.4925200000000007</c:v>
                </c:pt>
                <c:pt idx="86">
                  <c:v>1.5025200000000007</c:v>
                </c:pt>
                <c:pt idx="87">
                  <c:v>1.5125200000000008</c:v>
                </c:pt>
                <c:pt idx="88">
                  <c:v>1.5225200000000008</c:v>
                </c:pt>
                <c:pt idx="89">
                  <c:v>1.5325200000000008</c:v>
                </c:pt>
                <c:pt idx="90">
                  <c:v>1.5425200000000008</c:v>
                </c:pt>
                <c:pt idx="91">
                  <c:v>1.5525200000000008</c:v>
                </c:pt>
                <c:pt idx="92">
                  <c:v>1.5625200000000008</c:v>
                </c:pt>
                <c:pt idx="93">
                  <c:v>1.5725200000000008</c:v>
                </c:pt>
                <c:pt idx="94">
                  <c:v>1.5825200000000008</c:v>
                </c:pt>
                <c:pt idx="95">
                  <c:v>1.5925200000000008</c:v>
                </c:pt>
                <c:pt idx="96">
                  <c:v>1.6025200000000008</c:v>
                </c:pt>
                <c:pt idx="97">
                  <c:v>1.6125200000000008</c:v>
                </c:pt>
                <c:pt idx="98">
                  <c:v>1.6225200000000009</c:v>
                </c:pt>
                <c:pt idx="99">
                  <c:v>1.6325200000000009</c:v>
                </c:pt>
                <c:pt idx="100">
                  <c:v>1.6425200000000009</c:v>
                </c:pt>
                <c:pt idx="101">
                  <c:v>1.6525200000000009</c:v>
                </c:pt>
                <c:pt idx="102">
                  <c:v>1.6625200000000009</c:v>
                </c:pt>
                <c:pt idx="103">
                  <c:v>1.6725200000000009</c:v>
                </c:pt>
                <c:pt idx="104">
                  <c:v>1.6825200000000009</c:v>
                </c:pt>
                <c:pt idx="105">
                  <c:v>1.6925200000000009</c:v>
                </c:pt>
                <c:pt idx="106">
                  <c:v>1.7025200000000009</c:v>
                </c:pt>
                <c:pt idx="107">
                  <c:v>1.7125200000000009</c:v>
                </c:pt>
                <c:pt idx="108">
                  <c:v>1.7225200000000009</c:v>
                </c:pt>
                <c:pt idx="109">
                  <c:v>1.7325200000000009</c:v>
                </c:pt>
                <c:pt idx="110">
                  <c:v>1.742520000000001</c:v>
                </c:pt>
                <c:pt idx="111">
                  <c:v>1.752520000000001</c:v>
                </c:pt>
                <c:pt idx="112">
                  <c:v>1.762520000000001</c:v>
                </c:pt>
                <c:pt idx="113">
                  <c:v>1.772520000000001</c:v>
                </c:pt>
                <c:pt idx="114">
                  <c:v>1.782520000000001</c:v>
                </c:pt>
                <c:pt idx="115">
                  <c:v>1.792520000000001</c:v>
                </c:pt>
                <c:pt idx="116">
                  <c:v>1.802520000000001</c:v>
                </c:pt>
                <c:pt idx="117">
                  <c:v>1.812520000000001</c:v>
                </c:pt>
                <c:pt idx="118">
                  <c:v>1.822520000000001</c:v>
                </c:pt>
                <c:pt idx="119">
                  <c:v>1.832520000000001</c:v>
                </c:pt>
                <c:pt idx="120">
                  <c:v>1.842520000000001</c:v>
                </c:pt>
                <c:pt idx="121">
                  <c:v>1.8525200000000011</c:v>
                </c:pt>
                <c:pt idx="122">
                  <c:v>1.8625200000000011</c:v>
                </c:pt>
                <c:pt idx="123">
                  <c:v>1.8725200000000011</c:v>
                </c:pt>
                <c:pt idx="124">
                  <c:v>1.8825200000000011</c:v>
                </c:pt>
                <c:pt idx="125">
                  <c:v>1.8925200000000011</c:v>
                </c:pt>
                <c:pt idx="126">
                  <c:v>1.9025200000000011</c:v>
                </c:pt>
                <c:pt idx="127">
                  <c:v>1.9125200000000011</c:v>
                </c:pt>
                <c:pt idx="128">
                  <c:v>1.9225200000000011</c:v>
                </c:pt>
                <c:pt idx="129">
                  <c:v>1.9325200000000011</c:v>
                </c:pt>
                <c:pt idx="130">
                  <c:v>1.9425200000000011</c:v>
                </c:pt>
                <c:pt idx="131">
                  <c:v>1.9525200000000011</c:v>
                </c:pt>
                <c:pt idx="132">
                  <c:v>1.9625200000000012</c:v>
                </c:pt>
                <c:pt idx="133">
                  <c:v>1.9725200000000012</c:v>
                </c:pt>
                <c:pt idx="134">
                  <c:v>1.9825200000000012</c:v>
                </c:pt>
                <c:pt idx="135">
                  <c:v>1.9925200000000012</c:v>
                </c:pt>
                <c:pt idx="136">
                  <c:v>2.002520000000001</c:v>
                </c:pt>
                <c:pt idx="137">
                  <c:v>2.0125200000000008</c:v>
                </c:pt>
                <c:pt idx="138">
                  <c:v>2.0225200000000005</c:v>
                </c:pt>
                <c:pt idx="139">
                  <c:v>2.0325200000000003</c:v>
                </c:pt>
                <c:pt idx="140">
                  <c:v>2.0425200000000001</c:v>
                </c:pt>
                <c:pt idx="141">
                  <c:v>2.0525199999999999</c:v>
                </c:pt>
                <c:pt idx="142">
                  <c:v>2.0625199999999997</c:v>
                </c:pt>
                <c:pt idx="143">
                  <c:v>2.0725199999999995</c:v>
                </c:pt>
                <c:pt idx="144">
                  <c:v>2.0825199999999993</c:v>
                </c:pt>
                <c:pt idx="145">
                  <c:v>2.092519999999999</c:v>
                </c:pt>
                <c:pt idx="146">
                  <c:v>2.1025199999999988</c:v>
                </c:pt>
                <c:pt idx="147">
                  <c:v>2.1125199999999986</c:v>
                </c:pt>
                <c:pt idx="148">
                  <c:v>2.1225199999999984</c:v>
                </c:pt>
                <c:pt idx="149">
                  <c:v>2.1325199999999982</c:v>
                </c:pt>
                <c:pt idx="150">
                  <c:v>2.142519999999998</c:v>
                </c:pt>
                <c:pt idx="151">
                  <c:v>2.1525199999999978</c:v>
                </c:pt>
                <c:pt idx="152">
                  <c:v>2.1625199999999976</c:v>
                </c:pt>
                <c:pt idx="153">
                  <c:v>2.1725199999999973</c:v>
                </c:pt>
                <c:pt idx="154">
                  <c:v>2.1825199999999971</c:v>
                </c:pt>
                <c:pt idx="155">
                  <c:v>2.1925199999999969</c:v>
                </c:pt>
                <c:pt idx="156">
                  <c:v>2.2025199999999967</c:v>
                </c:pt>
                <c:pt idx="157">
                  <c:v>2.2125199999999965</c:v>
                </c:pt>
                <c:pt idx="158">
                  <c:v>2.2225199999999963</c:v>
                </c:pt>
                <c:pt idx="159">
                  <c:v>2.2325199999999961</c:v>
                </c:pt>
                <c:pt idx="160">
                  <c:v>2.2425199999999959</c:v>
                </c:pt>
                <c:pt idx="161">
                  <c:v>2.2525199999999956</c:v>
                </c:pt>
                <c:pt idx="162">
                  <c:v>2.2625199999999954</c:v>
                </c:pt>
                <c:pt idx="163">
                  <c:v>2.2725199999999952</c:v>
                </c:pt>
                <c:pt idx="164">
                  <c:v>2.282519999999995</c:v>
                </c:pt>
                <c:pt idx="165">
                  <c:v>2.2925199999999948</c:v>
                </c:pt>
                <c:pt idx="166">
                  <c:v>2.3025199999999946</c:v>
                </c:pt>
                <c:pt idx="167">
                  <c:v>2.3125199999999944</c:v>
                </c:pt>
                <c:pt idx="168">
                  <c:v>2.3225199999999941</c:v>
                </c:pt>
                <c:pt idx="169">
                  <c:v>2.3325199999999939</c:v>
                </c:pt>
                <c:pt idx="170">
                  <c:v>2.3425199999999937</c:v>
                </c:pt>
                <c:pt idx="171">
                  <c:v>2.3525199999999935</c:v>
                </c:pt>
                <c:pt idx="172">
                  <c:v>2.3625199999999933</c:v>
                </c:pt>
                <c:pt idx="173">
                  <c:v>2.3725199999999931</c:v>
                </c:pt>
                <c:pt idx="174">
                  <c:v>2.3825199999999929</c:v>
                </c:pt>
                <c:pt idx="175">
                  <c:v>2.3925199999999927</c:v>
                </c:pt>
                <c:pt idx="176">
                  <c:v>2.4025199999999924</c:v>
                </c:pt>
                <c:pt idx="177">
                  <c:v>2.4125199999999922</c:v>
                </c:pt>
                <c:pt idx="178">
                  <c:v>2.422519999999992</c:v>
                </c:pt>
                <c:pt idx="179">
                  <c:v>2.4325199999999918</c:v>
                </c:pt>
                <c:pt idx="180">
                  <c:v>2.4425199999999916</c:v>
                </c:pt>
                <c:pt idx="181">
                  <c:v>2.4525199999999914</c:v>
                </c:pt>
                <c:pt idx="182">
                  <c:v>2.4625199999999912</c:v>
                </c:pt>
                <c:pt idx="183">
                  <c:v>2.4725199999999909</c:v>
                </c:pt>
                <c:pt idx="184">
                  <c:v>2.4825199999999907</c:v>
                </c:pt>
                <c:pt idx="185">
                  <c:v>2.4925199999999905</c:v>
                </c:pt>
                <c:pt idx="186">
                  <c:v>2.5025199999999903</c:v>
                </c:pt>
                <c:pt idx="187">
                  <c:v>2.5125199999999901</c:v>
                </c:pt>
                <c:pt idx="188">
                  <c:v>2.5225199999999899</c:v>
                </c:pt>
                <c:pt idx="189">
                  <c:v>2.5325199999999897</c:v>
                </c:pt>
                <c:pt idx="190">
                  <c:v>2.5425199999999895</c:v>
                </c:pt>
                <c:pt idx="191">
                  <c:v>2.5525199999999892</c:v>
                </c:pt>
                <c:pt idx="192">
                  <c:v>2.562519999999989</c:v>
                </c:pt>
                <c:pt idx="193">
                  <c:v>2.5725199999999888</c:v>
                </c:pt>
                <c:pt idx="194">
                  <c:v>2.5825199999999886</c:v>
                </c:pt>
                <c:pt idx="195">
                  <c:v>2.5925199999999884</c:v>
                </c:pt>
                <c:pt idx="196">
                  <c:v>2.6025199999999882</c:v>
                </c:pt>
                <c:pt idx="197">
                  <c:v>2.612519999999988</c:v>
                </c:pt>
                <c:pt idx="198">
                  <c:v>2.6225199999999877</c:v>
                </c:pt>
                <c:pt idx="199">
                  <c:v>2.6325199999999875</c:v>
                </c:pt>
                <c:pt idx="200">
                  <c:v>2.6425199999999873</c:v>
                </c:pt>
                <c:pt idx="201">
                  <c:v>2.6525199999999871</c:v>
                </c:pt>
                <c:pt idx="202">
                  <c:v>2.6625199999999869</c:v>
                </c:pt>
                <c:pt idx="203">
                  <c:v>2.6725199999999867</c:v>
                </c:pt>
                <c:pt idx="204">
                  <c:v>2.6825199999999865</c:v>
                </c:pt>
                <c:pt idx="205">
                  <c:v>2.6925199999999863</c:v>
                </c:pt>
                <c:pt idx="206">
                  <c:v>2.702519999999986</c:v>
                </c:pt>
                <c:pt idx="207">
                  <c:v>2.7125199999999858</c:v>
                </c:pt>
                <c:pt idx="208">
                  <c:v>2.7225199999999856</c:v>
                </c:pt>
                <c:pt idx="209">
                  <c:v>2.7325199999999854</c:v>
                </c:pt>
                <c:pt idx="210">
                  <c:v>2.7425199999999852</c:v>
                </c:pt>
                <c:pt idx="211">
                  <c:v>2.752519999999985</c:v>
                </c:pt>
                <c:pt idx="212">
                  <c:v>2.7625199999999848</c:v>
                </c:pt>
                <c:pt idx="213">
                  <c:v>2.7725199999999846</c:v>
                </c:pt>
                <c:pt idx="214">
                  <c:v>2.7825199999999843</c:v>
                </c:pt>
                <c:pt idx="215">
                  <c:v>2.7925199999999841</c:v>
                </c:pt>
                <c:pt idx="216">
                  <c:v>2.8025199999999839</c:v>
                </c:pt>
                <c:pt idx="217">
                  <c:v>2.8125199999999837</c:v>
                </c:pt>
                <c:pt idx="218">
                  <c:v>2.8225199999999835</c:v>
                </c:pt>
                <c:pt idx="219">
                  <c:v>2.8325199999999833</c:v>
                </c:pt>
                <c:pt idx="220">
                  <c:v>2.8425199999999831</c:v>
                </c:pt>
                <c:pt idx="221">
                  <c:v>2.8525199999999828</c:v>
                </c:pt>
                <c:pt idx="222">
                  <c:v>2.8625199999999826</c:v>
                </c:pt>
                <c:pt idx="223">
                  <c:v>2.8725199999999824</c:v>
                </c:pt>
                <c:pt idx="224">
                  <c:v>2.8825199999999822</c:v>
                </c:pt>
                <c:pt idx="225">
                  <c:v>2.892519999999982</c:v>
                </c:pt>
                <c:pt idx="226">
                  <c:v>2.9025199999999818</c:v>
                </c:pt>
                <c:pt idx="227">
                  <c:v>2.9125199999999816</c:v>
                </c:pt>
                <c:pt idx="228">
                  <c:v>2.9225199999999814</c:v>
                </c:pt>
                <c:pt idx="229">
                  <c:v>2.9325199999999811</c:v>
                </c:pt>
                <c:pt idx="230">
                  <c:v>2.9425199999999809</c:v>
                </c:pt>
                <c:pt idx="231">
                  <c:v>2.9525199999999807</c:v>
                </c:pt>
                <c:pt idx="232">
                  <c:v>2.9625199999999805</c:v>
                </c:pt>
                <c:pt idx="233">
                  <c:v>2.9725199999999803</c:v>
                </c:pt>
                <c:pt idx="234">
                  <c:v>2.9825199999999801</c:v>
                </c:pt>
                <c:pt idx="235">
                  <c:v>2.9925199999999799</c:v>
                </c:pt>
                <c:pt idx="236">
                  <c:v>3.0025199999999796</c:v>
                </c:pt>
                <c:pt idx="237">
                  <c:v>3.0125199999999794</c:v>
                </c:pt>
                <c:pt idx="238">
                  <c:v>3.0225199999999792</c:v>
                </c:pt>
                <c:pt idx="239">
                  <c:v>3.032519999999979</c:v>
                </c:pt>
                <c:pt idx="240">
                  <c:v>3.0425199999999788</c:v>
                </c:pt>
                <c:pt idx="241">
                  <c:v>3.0525199999999786</c:v>
                </c:pt>
                <c:pt idx="242">
                  <c:v>3.0625199999999784</c:v>
                </c:pt>
                <c:pt idx="243">
                  <c:v>3.0725199999999782</c:v>
                </c:pt>
                <c:pt idx="244">
                  <c:v>3.0825199999999779</c:v>
                </c:pt>
                <c:pt idx="245">
                  <c:v>3.0925199999999777</c:v>
                </c:pt>
                <c:pt idx="246">
                  <c:v>3.1025199999999775</c:v>
                </c:pt>
                <c:pt idx="247">
                  <c:v>3.1125199999999773</c:v>
                </c:pt>
                <c:pt idx="248">
                  <c:v>3.1225199999999771</c:v>
                </c:pt>
                <c:pt idx="249">
                  <c:v>3.1325199999999769</c:v>
                </c:pt>
                <c:pt idx="250">
                  <c:v>3.1425199999999767</c:v>
                </c:pt>
                <c:pt idx="251">
                  <c:v>3.1525199999999765</c:v>
                </c:pt>
                <c:pt idx="252">
                  <c:v>3.1625199999999762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1D-4B67-8332-19A130FF6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(cmH2O)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At val="-4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Right</a:t>
            </a:r>
            <a:r>
              <a:rPr lang="en-US" baseline="0"/>
              <a:t> Lung Compliance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'Single Lung Compliance Updated'!$C$19:$C$511</c:f>
              <c:numCache>
                <c:formatCode>General</c:formatCode>
                <c:ptCount val="493"/>
                <c:pt idx="0">
                  <c:v>-44.555918491710017</c:v>
                </c:pt>
                <c:pt idx="1">
                  <c:v>-37.941752971358859</c:v>
                </c:pt>
                <c:pt idx="2">
                  <c:v>-34.056906828810469</c:v>
                </c:pt>
                <c:pt idx="3">
                  <c:v>-31.28941077566347</c:v>
                </c:pt>
                <c:pt idx="4">
                  <c:v>-29.134090285400049</c:v>
                </c:pt>
                <c:pt idx="5">
                  <c:v>-27.365926460306596</c:v>
                </c:pt>
                <c:pt idx="6">
                  <c:v>-25.864886775736622</c:v>
                </c:pt>
                <c:pt idx="7">
                  <c:v>-24.559321991512647</c:v>
                </c:pt>
                <c:pt idx="8">
                  <c:v>-23.403016413396593</c:v>
                </c:pt>
                <c:pt idx="9">
                  <c:v>-22.364413867231555</c:v>
                </c:pt>
                <c:pt idx="10">
                  <c:v>-21.421006230069885</c:v>
                </c:pt>
                <c:pt idx="11">
                  <c:v>-20.556173976204647</c:v>
                </c:pt>
                <c:pt idx="12">
                  <c:v>-19.757295717889683</c:v>
                </c:pt>
                <c:pt idx="13">
                  <c:v>-19.014560334040645</c:v>
                </c:pt>
                <c:pt idx="14">
                  <c:v>-18.320189911929873</c:v>
                </c:pt>
                <c:pt idx="15">
                  <c:v>-17.667913986081267</c:v>
                </c:pt>
                <c:pt idx="16">
                  <c:v>-17.05260344887332</c:v>
                </c:pt>
                <c:pt idx="17">
                  <c:v>-16.470009259968322</c:v>
                </c:pt>
                <c:pt idx="18">
                  <c:v>-15.916571895441558</c:v>
                </c:pt>
                <c:pt idx="19">
                  <c:v>-15.389279730496137</c:v>
                </c:pt>
                <c:pt idx="20">
                  <c:v>-14.885562010139898</c:v>
                </c:pt>
                <c:pt idx="21">
                  <c:v>-14.403206741044217</c:v>
                </c:pt>
                <c:pt idx="22">
                  <c:v>-13.940296850004499</c:v>
                </c:pt>
                <c:pt idx="23">
                  <c:v>-13.495159939485637</c:v>
                </c:pt>
                <c:pt idx="24">
                  <c:v>-13.066328306632267</c:v>
                </c:pt>
                <c:pt idx="25">
                  <c:v>-12.652506808334119</c:v>
                </c:pt>
                <c:pt idx="26">
                  <c:v>-12.252546794203012</c:v>
                </c:pt>
                <c:pt idx="27">
                  <c:v>-11.865424782397701</c:v>
                </c:pt>
                <c:pt idx="28">
                  <c:v>-11.49022487899382</c:v>
                </c:pt>
                <c:pt idx="29">
                  <c:v>-11.126124178926693</c:v>
                </c:pt>
                <c:pt idx="30">
                  <c:v>-10.772380561556075</c:v>
                </c:pt>
                <c:pt idx="31">
                  <c:v>-10.4283224244345</c:v>
                </c:pt>
                <c:pt idx="32">
                  <c:v>-10.093339997236567</c:v>
                </c:pt>
                <c:pt idx="33">
                  <c:v>-9.7668779526709475</c:v>
                </c:pt>
                <c:pt idx="34">
                  <c:v>-9.4484290886894389</c:v>
                </c:pt>
                <c:pt idx="35">
                  <c:v>-9.1375289008350311</c:v>
                </c:pt>
                <c:pt idx="36">
                  <c:v>-8.8337508983326938</c:v>
                </c:pt>
                <c:pt idx="37">
                  <c:v>-8.5367025448683105</c:v>
                </c:pt>
                <c:pt idx="38">
                  <c:v>-8.2460217266581619</c:v>
                </c:pt>
                <c:pt idx="39">
                  <c:v>-7.9613736676796076</c:v>
                </c:pt>
                <c:pt idx="40">
                  <c:v>-7.6824482257895426</c:v>
                </c:pt>
                <c:pt idx="41">
                  <c:v>-7.4089575146401945</c:v>
                </c:pt>
                <c:pt idx="42">
                  <c:v>-7.1406338053794141</c:v>
                </c:pt>
                <c:pt idx="43">
                  <c:v>-6.8772276695296028</c:v>
                </c:pt>
                <c:pt idx="44">
                  <c:v>-6.6185063305145082</c:v>
                </c:pt>
                <c:pt idx="45">
                  <c:v>-6.3642521963094065</c:v>
                </c:pt>
                <c:pt idx="46">
                  <c:v>-6.1142615498351685</c:v>
                </c:pt>
                <c:pt idx="47">
                  <c:v>-5.8683433771629367</c:v>
                </c:pt>
                <c:pt idx="48">
                  <c:v>-5.626318316474066</c:v>
                </c:pt>
                <c:pt idx="49">
                  <c:v>-5.3880177131324078</c:v>
                </c:pt>
                <c:pt idx="50">
                  <c:v>-5.1532827682562434</c:v>
                </c:pt>
                <c:pt idx="51">
                  <c:v>-4.9219637698919154</c:v>
                </c:pt>
                <c:pt idx="52">
                  <c:v>-4.6939193973445903</c:v>
                </c:pt>
                <c:pt idx="53">
                  <c:v>-4.4690160904574743</c:v>
                </c:pt>
                <c:pt idx="54">
                  <c:v>-4.2471274766853657</c:v>
                </c:pt>
                <c:pt idx="55">
                  <c:v>-4.0281338497109243</c:v>
                </c:pt>
                <c:pt idx="56">
                  <c:v>-3.8119216941265108</c:v>
                </c:pt>
                <c:pt idx="57">
                  <c:v>-3.5983832513714571</c:v>
                </c:pt>
                <c:pt idx="58">
                  <c:v>-3.3874161226901069</c:v>
                </c:pt>
                <c:pt idx="59">
                  <c:v>-3.1789229053742663</c:v>
                </c:pt>
                <c:pt idx="60">
                  <c:v>-2.9728108589859232</c:v>
                </c:pt>
                <c:pt idx="61">
                  <c:v>-2.768991598632212</c:v>
                </c:pt>
                <c:pt idx="62">
                  <c:v>-2.567380812692452</c:v>
                </c:pt>
                <c:pt idx="63">
                  <c:v>-2.3678980026837397</c:v>
                </c:pt>
                <c:pt idx="64">
                  <c:v>-2.1704662432024815</c:v>
                </c:pt>
                <c:pt idx="65">
                  <c:v>-1.9750119600997795</c:v>
                </c:pt>
                <c:pt idx="66">
                  <c:v>-1.7814647252422393</c:v>
                </c:pt>
                <c:pt idx="67">
                  <c:v>-1.5897570663807645</c:v>
                </c:pt>
                <c:pt idx="68">
                  <c:v>-1.3998242908007086</c:v>
                </c:pt>
                <c:pt idx="69">
                  <c:v>-1.2116043215603423</c:v>
                </c:pt>
                <c:pt idx="70">
                  <c:v>-1.0250375452428795</c:v>
                </c:pt>
                <c:pt idx="71">
                  <c:v>-0.84006667025246706</c:v>
                </c:pt>
                <c:pt idx="72">
                  <c:v>-0.65663659477803193</c:v>
                </c:pt>
                <c:pt idx="73">
                  <c:v>-0.47469428363219457</c:v>
                </c:pt>
                <c:pt idx="74">
                  <c:v>-0.29418865324681676</c:v>
                </c:pt>
                <c:pt idx="75">
                  <c:v>-0.1150704641732414</c:v>
                </c:pt>
                <c:pt idx="76">
                  <c:v>6.2707779505203121E-2</c:v>
                </c:pt>
                <c:pt idx="77">
                  <c:v>0.2391919243874856</c:v>
                </c:pt>
                <c:pt idx="78">
                  <c:v>0.41442625608710859</c:v>
                </c:pt>
                <c:pt idx="79">
                  <c:v>0.58845358213032206</c:v>
                </c:pt>
                <c:pt idx="80">
                  <c:v>0.76131530982955109</c:v>
                </c:pt>
                <c:pt idx="81">
                  <c:v>0.93305151950633292</c:v>
                </c:pt>
                <c:pt idx="82">
                  <c:v>1.103701033406411</c:v>
                </c:pt>
                <c:pt idx="83">
                  <c:v>1.2733014806211287</c:v>
                </c:pt>
                <c:pt idx="84">
                  <c:v>1.4418893583033983</c:v>
                </c:pt>
                <c:pt idx="85">
                  <c:v>1.6095000894431415</c:v>
                </c:pt>
                <c:pt idx="86">
                  <c:v>1.7761680774458251</c:v>
                </c:pt>
                <c:pt idx="87">
                  <c:v>1.9419267577384645</c:v>
                </c:pt>
                <c:pt idx="88">
                  <c:v>2.1068086466098981</c:v>
                </c:pt>
                <c:pt idx="89">
                  <c:v>2.2708453874762347</c:v>
                </c:pt>
                <c:pt idx="90">
                  <c:v>2.4340677947477785</c:v>
                </c:pt>
                <c:pt idx="91">
                  <c:v>2.5965058954605427</c:v>
                </c:pt>
                <c:pt idx="92">
                  <c:v>2.7581889688233261</c:v>
                </c:pt>
                <c:pt idx="93">
                  <c:v>2.9191455838203337</c:v>
                </c:pt>
                <c:pt idx="94">
                  <c:v>3.0794036349991458</c:v>
                </c:pt>
                <c:pt idx="95">
                  <c:v>3.2389903765647041</c:v>
                </c:pt>
                <c:pt idx="96">
                  <c:v>3.3979324548914107</c:v>
                </c:pt>
                <c:pt idx="97">
                  <c:v>3.5562559395578131</c:v>
                </c:pt>
                <c:pt idx="98">
                  <c:v>3.7139863530011183</c:v>
                </c:pt>
                <c:pt idx="99">
                  <c:v>3.8711486988823598</c:v>
                </c:pt>
                <c:pt idx="100">
                  <c:v>4.0277674892470117</c:v>
                </c:pt>
                <c:pt idx="101">
                  <c:v>4.1838667705603783</c:v>
                </c:pt>
                <c:pt idx="102">
                  <c:v>4.3394701486919764</c:v>
                </c:pt>
                <c:pt idx="103">
                  <c:v>4.4946008129186694</c:v>
                </c:pt>
                <c:pt idx="104">
                  <c:v>4.6492815590117598</c:v>
                </c:pt>
                <c:pt idx="105">
                  <c:v>4.8035348114696852</c:v>
                </c:pt>
                <c:pt idx="106">
                  <c:v>4.9573826449540306</c:v>
                </c:pt>
                <c:pt idx="107">
                  <c:v>5.1108468049835523</c:v>
                </c:pt>
                <c:pt idx="108">
                  <c:v>5.2639487279376294</c:v>
                </c:pt>
                <c:pt idx="109">
                  <c:v>5.4167095604179742</c:v>
                </c:pt>
                <c:pt idx="110">
                  <c:v>5.5691501780147199</c:v>
                </c:pt>
                <c:pt idx="111">
                  <c:v>5.7212912035207779</c:v>
                </c:pt>
                <c:pt idx="112">
                  <c:v>5.8731530246360979</c:v>
                </c:pt>
                <c:pt idx="113">
                  <c:v>6.0247558112016444</c:v>
                </c:pt>
                <c:pt idx="114">
                  <c:v>6.1761195320009437</c:v>
                </c:pt>
                <c:pt idx="115">
                  <c:v>6.3272639711656016</c:v>
                </c:pt>
                <c:pt idx="116">
                  <c:v>6.4782087442195326</c:v>
                </c:pt>
                <c:pt idx="117">
                  <c:v>6.6289733137955249</c:v>
                </c:pt>
                <c:pt idx="118">
                  <c:v>6.7795770050562894</c:v>
                </c:pt>
                <c:pt idx="119">
                  <c:v>6.9300390208513791</c:v>
                </c:pt>
                <c:pt idx="120">
                  <c:v>7.0803784566400765</c:v>
                </c:pt>
                <c:pt idx="121">
                  <c:v>7.2306143152098512</c:v>
                </c:pt>
                <c:pt idx="122">
                  <c:v>7.3807655212189065</c:v>
                </c:pt>
                <c:pt idx="123">
                  <c:v>7.5308509355910571</c:v>
                </c:pt>
                <c:pt idx="124">
                  <c:v>7.6808893697903322</c:v>
                </c:pt>
                <c:pt idx="125">
                  <c:v>7.8308996000025566</c:v>
                </c:pt>
                <c:pt idx="126">
                  <c:v>7.9809003812506054</c:v>
                </c:pt>
                <c:pt idx="127">
                  <c:v>8.1309104614699752</c:v>
                </c:pt>
                <c:pt idx="128">
                  <c:v>8.2809485955710205</c:v>
                </c:pt>
                <c:pt idx="129">
                  <c:v>8.4310335595143293</c:v>
                </c:pt>
                <c:pt idx="130">
                  <c:v>8.5811841644255331</c:v>
                </c:pt>
                <c:pt idx="131">
                  <c:v>8.7314192707762732</c:v>
                </c:pt>
                <c:pt idx="132">
                  <c:v>8.8817578026579387</c:v>
                </c:pt>
                <c:pt idx="133">
                  <c:v>9.0322187621754697</c:v>
                </c:pt>
                <c:pt idx="134">
                  <c:v>9.1828212439886308</c:v>
                </c:pt>
                <c:pt idx="135">
                  <c:v>9.3335844500289245</c:v>
                </c:pt>
                <c:pt idx="136">
                  <c:v>9.4845277044207528</c:v>
                </c:pt>
                <c:pt idx="137">
                  <c:v>9.6356704686363113</c:v>
                </c:pt>
                <c:pt idx="138">
                  <c:v>9.7870323569144553</c:v>
                </c:pt>
                <c:pt idx="139">
                  <c:v>9.9386331519747131</c:v>
                </c:pt>
                <c:pt idx="140">
                  <c:v>10.090492821058808</c:v>
                </c:pt>
                <c:pt idx="141">
                  <c:v>10.242631532333125</c:v>
                </c:pt>
                <c:pt idx="142">
                  <c:v>10.395069671686961</c:v>
                </c:pt>
                <c:pt idx="143">
                  <c:v>10.547827859962885</c:v>
                </c:pt>
                <c:pt idx="144">
                  <c:v>10.700926970657088</c:v>
                </c:pt>
                <c:pt idx="145">
                  <c:v>10.854388148129484</c:v>
                </c:pt>
                <c:pt idx="146">
                  <c:v>11.008232826365234</c:v>
                </c:pt>
                <c:pt idx="147">
                  <c:v>11.162482748331486</c:v>
                </c:pt>
                <c:pt idx="148">
                  <c:v>11.317159985975533</c:v>
                </c:pt>
                <c:pt idx="149">
                  <c:v>11.47228696091307</c:v>
                </c:pt>
                <c:pt idx="150">
                  <c:v>11.627886465858111</c:v>
                </c:pt>
                <c:pt idx="151">
                  <c:v>11.783981686849032</c:v>
                </c:pt>
                <c:pt idx="152">
                  <c:v>11.940596226328639</c:v>
                </c:pt>
                <c:pt idx="153">
                  <c:v>12.097754127139677</c:v>
                </c:pt>
                <c:pt idx="154">
                  <c:v>12.255479897501125</c:v>
                </c:pt>
                <c:pt idx="155">
                  <c:v>12.413798537034866</c:v>
                </c:pt>
                <c:pt idx="156">
                  <c:v>12.572735563917009</c:v>
                </c:pt>
                <c:pt idx="157">
                  <c:v>12.732317043233074</c:v>
                </c:pt>
                <c:pt idx="158">
                  <c:v>12.892569616621859</c:v>
                </c:pt>
                <c:pt idx="159">
                  <c:v>13.053520533298689</c:v>
                </c:pt>
                <c:pt idx="160">
                  <c:v>13.215197682555299</c:v>
                </c:pt>
                <c:pt idx="161">
                  <c:v>13.377629627840729</c:v>
                </c:pt>
                <c:pt idx="162">
                  <c:v>13.540845642535281</c:v>
                </c:pt>
                <c:pt idx="163">
                  <c:v>13.704875747538107</c:v>
                </c:pt>
                <c:pt idx="164">
                  <c:v>13.8697507507982</c:v>
                </c:pt>
                <c:pt idx="165">
                  <c:v>14.035502288928642</c:v>
                </c:pt>
                <c:pt idx="166">
                  <c:v>14.202162871055023</c:v>
                </c:pt>
                <c:pt idx="167">
                  <c:v>14.369765925061008</c:v>
                </c:pt>
                <c:pt idx="168">
                  <c:v>14.538345846407285</c:v>
                </c:pt>
                <c:pt idx="169">
                  <c:v>14.70793804971464</c:v>
                </c:pt>
                <c:pt idx="170">
                  <c:v>14.878579023317844</c:v>
                </c:pt>
                <c:pt idx="171">
                  <c:v>15.050306387014587</c:v>
                </c:pt>
                <c:pt idx="172">
                  <c:v>15.223158953252895</c:v>
                </c:pt>
                <c:pt idx="173">
                  <c:v>15.397176792021769</c:v>
                </c:pt>
                <c:pt idx="174">
                  <c:v>15.572401299733123</c:v>
                </c:pt>
                <c:pt idx="175">
                  <c:v>15.748875272408927</c:v>
                </c:pt>
                <c:pt idx="176">
                  <c:v>15.926642983516016</c:v>
                </c:pt>
                <c:pt idx="177">
                  <c:v>16.105750266822501</c:v>
                </c:pt>
                <c:pt idx="178">
                  <c:v>16.286244604684825</c:v>
                </c:pt>
                <c:pt idx="179">
                  <c:v>16.468175222213102</c:v>
                </c:pt>
                <c:pt idx="180">
                  <c:v>16.651593187805545</c:v>
                </c:pt>
                <c:pt idx="181">
                  <c:v>16.836551520590668</c:v>
                </c:pt>
                <c:pt idx="182">
                  <c:v>17.023105305369178</c:v>
                </c:pt>
                <c:pt idx="183">
                  <c:v>17.211311815707077</c:v>
                </c:pt>
                <c:pt idx="184">
                  <c:v>17.401230645897748</c:v>
                </c:pt>
                <c:pt idx="185">
                  <c:v>17.592923852585272</c:v>
                </c:pt>
                <c:pt idx="186">
                  <c:v>17.786456106924341</c:v>
                </c:pt>
                <c:pt idx="187">
                  <c:v>17.981894858245568</c:v>
                </c:pt>
                <c:pt idx="188">
                  <c:v>18.179310510300041</c:v>
                </c:pt>
                <c:pt idx="189">
                  <c:v>18.378776611275232</c:v>
                </c:pt>
                <c:pt idx="190">
                  <c:v>18.580370058907647</c:v>
                </c:pt>
                <c:pt idx="191">
                  <c:v>18.784171322168493</c:v>
                </c:pt>
                <c:pt idx="192">
                  <c:v>18.990264681169201</c:v>
                </c:pt>
                <c:pt idx="193">
                  <c:v>19.198738487127383</c:v>
                </c:pt>
                <c:pt idx="194">
                  <c:v>19.409685444453849</c:v>
                </c:pt>
                <c:pt idx="195">
                  <c:v>19.623202917272124</c:v>
                </c:pt>
                <c:pt idx="196">
                  <c:v>19.839393262968144</c:v>
                </c:pt>
                <c:pt idx="197">
                  <c:v>20.058364195695422</c:v>
                </c:pt>
                <c:pt idx="198">
                  <c:v>20.280229183136477</c:v>
                </c:pt>
                <c:pt idx="199">
                  <c:v>20.505107880253348</c:v>
                </c:pt>
                <c:pt idx="200">
                  <c:v>20.733126604257421</c:v>
                </c:pt>
                <c:pt idx="201">
                  <c:v>20.964418855603871</c:v>
                </c:pt>
                <c:pt idx="202">
                  <c:v>21.19912589048208</c:v>
                </c:pt>
                <c:pt idx="203">
                  <c:v>21.437397351046954</c:v>
                </c:pt>
                <c:pt idx="204">
                  <c:v>21.679391960537529</c:v>
                </c:pt>
                <c:pt idx="205">
                  <c:v>21.925278291482407</c:v>
                </c:pt>
                <c:pt idx="206">
                  <c:v>22.17523561642583</c:v>
                </c:pt>
                <c:pt idx="207">
                  <c:v>22.429454852059855</c:v>
                </c:pt>
                <c:pt idx="208">
                  <c:v>22.688139609360356</c:v>
                </c:pt>
                <c:pt idx="209">
                  <c:v>22.951507364352096</c:v>
                </c:pt>
                <c:pt idx="210">
                  <c:v>23.219790766537308</c:v>
                </c:pt>
                <c:pt idx="211">
                  <c:v>23.493239104895792</c:v>
                </c:pt>
                <c:pt idx="212">
                  <c:v>23.772119954805948</c:v>
                </c:pt>
                <c:pt idx="213">
                  <c:v>24.056721033374941</c:v>
                </c:pt>
                <c:pt idx="214">
                  <c:v>24.347352295664678</c:v>
                </c:pt>
                <c:pt idx="215">
                  <c:v>24.644348310366013</c:v>
                </c:pt>
                <c:pt idx="216">
                  <c:v>24.948070960868762</c:v>
                </c:pt>
                <c:pt idx="217">
                  <c:v>25.258912526737355</c:v>
                </c:pt>
                <c:pt idx="218">
                  <c:v>25.5772992117667</c:v>
                </c:pt>
                <c:pt idx="219">
                  <c:v>25.903695198624078</c:v>
                </c:pt>
                <c:pt idx="220">
                  <c:v>26.238607327320651</c:v>
                </c:pt>
                <c:pt idx="221">
                  <c:v>26.582590516373472</c:v>
                </c:pt>
                <c:pt idx="222">
                  <c:v>26.936254072808524</c:v>
                </c:pt>
                <c:pt idx="223">
                  <c:v>27.30026907184984</c:v>
                </c:pt>
                <c:pt idx="224">
                  <c:v>27.675377031577504</c:v>
                </c:pt>
                <c:pt idx="225">
                  <c:v>28.062400165210832</c:v>
                </c:pt>
                <c:pt idx="226">
                  <c:v>28.462253568376681</c:v>
                </c:pt>
                <c:pt idx="227">
                  <c:v>28.875959796880394</c:v>
                </c:pt>
                <c:pt idx="228">
                  <c:v>29.304666420728751</c:v>
                </c:pt>
                <c:pt idx="229">
                  <c:v>29.749667314758355</c:v>
                </c:pt>
                <c:pt idx="230">
                  <c:v>30.212428682964358</c:v>
                </c:pt>
                <c:pt idx="231">
                  <c:v>30.694621138544704</c:v>
                </c:pt>
                <c:pt idx="232">
                  <c:v>31.198159613535736</c:v>
                </c:pt>
                <c:pt idx="233">
                  <c:v>31.725253509384295</c:v>
                </c:pt>
                <c:pt idx="234">
                  <c:v>32.278470413317692</c:v>
                </c:pt>
                <c:pt idx="235">
                  <c:v>32.860818037148157</c:v>
                </c:pt>
                <c:pt idx="236">
                  <c:v>33.475851013773827</c:v>
                </c:pt>
                <c:pt idx="237">
                  <c:v>34.127812188537682</c:v>
                </c:pt>
                <c:pt idx="238">
                  <c:v>34.821822704529346</c:v>
                </c:pt>
                <c:pt idx="239">
                  <c:v>35.564142612774923</c:v>
                </c:pt>
                <c:pt idx="240">
                  <c:v>36.362535941175672</c:v>
                </c:pt>
                <c:pt idx="241">
                  <c:v>37.226794878743604</c:v>
                </c:pt>
                <c:pt idx="242">
                  <c:v>38.169514311293106</c:v>
                </c:pt>
                <c:pt idx="243">
                  <c:v>39.207275489130794</c:v>
                </c:pt>
                <c:pt idx="244">
                  <c:v>40.362529131593348</c:v>
                </c:pt>
                <c:pt idx="245">
                  <c:v>41.666741225806412</c:v>
                </c:pt>
                <c:pt idx="246">
                  <c:v>43.165977194224254</c:v>
                </c:pt>
                <c:pt idx="247">
                  <c:v>44.931615883712929</c:v>
                </c:pt>
                <c:pt idx="248">
                  <c:v>47.083149301976064</c:v>
                </c:pt>
                <c:pt idx="249">
                  <c:v>49.844336098608082</c:v>
                </c:pt>
                <c:pt idx="250">
                  <c:v>53.716575076765523</c:v>
                </c:pt>
                <c:pt idx="251">
                  <c:v>60.293016896470888</c:v>
                </c:pt>
                <c:pt idx="252">
                  <c:v>106.21626786507211</c:v>
                </c:pt>
              </c:numCache>
            </c:numRef>
          </c:xVal>
          <c:yVal>
            <c:numRef>
              <c:f>'Single Lung Compliance Updated'!$B$19:$B$511</c:f>
              <c:numCache>
                <c:formatCode>General</c:formatCode>
                <c:ptCount val="493"/>
                <c:pt idx="0">
                  <c:v>0.64252000000000009</c:v>
                </c:pt>
                <c:pt idx="1">
                  <c:v>0.6525200000000001</c:v>
                </c:pt>
                <c:pt idx="2">
                  <c:v>0.66252000000000011</c:v>
                </c:pt>
                <c:pt idx="3">
                  <c:v>0.67252000000000012</c:v>
                </c:pt>
                <c:pt idx="4">
                  <c:v>0.68252000000000013</c:v>
                </c:pt>
                <c:pt idx="5">
                  <c:v>0.69252000000000014</c:v>
                </c:pt>
                <c:pt idx="6">
                  <c:v>0.70252000000000014</c:v>
                </c:pt>
                <c:pt idx="7">
                  <c:v>0.71252000000000015</c:v>
                </c:pt>
                <c:pt idx="8">
                  <c:v>0.72252000000000016</c:v>
                </c:pt>
                <c:pt idx="9">
                  <c:v>0.73252000000000017</c:v>
                </c:pt>
                <c:pt idx="10">
                  <c:v>0.74252000000000018</c:v>
                </c:pt>
                <c:pt idx="11">
                  <c:v>0.75252000000000019</c:v>
                </c:pt>
                <c:pt idx="12">
                  <c:v>0.7625200000000002</c:v>
                </c:pt>
                <c:pt idx="13">
                  <c:v>0.77252000000000021</c:v>
                </c:pt>
                <c:pt idx="14">
                  <c:v>0.78252000000000022</c:v>
                </c:pt>
                <c:pt idx="15">
                  <c:v>0.79252000000000022</c:v>
                </c:pt>
                <c:pt idx="16">
                  <c:v>0.80252000000000023</c:v>
                </c:pt>
                <c:pt idx="17">
                  <c:v>0.81252000000000024</c:v>
                </c:pt>
                <c:pt idx="18">
                  <c:v>0.82252000000000025</c:v>
                </c:pt>
                <c:pt idx="19">
                  <c:v>0.83252000000000026</c:v>
                </c:pt>
                <c:pt idx="20">
                  <c:v>0.84252000000000027</c:v>
                </c:pt>
                <c:pt idx="21">
                  <c:v>0.85252000000000028</c:v>
                </c:pt>
                <c:pt idx="22">
                  <c:v>0.86252000000000029</c:v>
                </c:pt>
                <c:pt idx="23">
                  <c:v>0.8725200000000003</c:v>
                </c:pt>
                <c:pt idx="24">
                  <c:v>0.8825200000000003</c:v>
                </c:pt>
                <c:pt idx="25">
                  <c:v>0.89252000000000031</c:v>
                </c:pt>
                <c:pt idx="26">
                  <c:v>0.90252000000000032</c:v>
                </c:pt>
                <c:pt idx="27">
                  <c:v>0.91252000000000033</c:v>
                </c:pt>
                <c:pt idx="28">
                  <c:v>0.92252000000000034</c:v>
                </c:pt>
                <c:pt idx="29">
                  <c:v>0.93252000000000035</c:v>
                </c:pt>
                <c:pt idx="30">
                  <c:v>0.94252000000000036</c:v>
                </c:pt>
                <c:pt idx="31">
                  <c:v>0.95252000000000037</c:v>
                </c:pt>
                <c:pt idx="32">
                  <c:v>0.96252000000000038</c:v>
                </c:pt>
                <c:pt idx="33">
                  <c:v>0.97252000000000038</c:v>
                </c:pt>
                <c:pt idx="34">
                  <c:v>0.98252000000000039</c:v>
                </c:pt>
                <c:pt idx="35">
                  <c:v>0.9925200000000004</c:v>
                </c:pt>
                <c:pt idx="36">
                  <c:v>1.0025200000000003</c:v>
                </c:pt>
                <c:pt idx="37">
                  <c:v>1.0125200000000003</c:v>
                </c:pt>
                <c:pt idx="38">
                  <c:v>1.0225200000000003</c:v>
                </c:pt>
                <c:pt idx="39">
                  <c:v>1.0325200000000003</c:v>
                </c:pt>
                <c:pt idx="40">
                  <c:v>1.0425200000000003</c:v>
                </c:pt>
                <c:pt idx="41">
                  <c:v>1.0525200000000003</c:v>
                </c:pt>
                <c:pt idx="42">
                  <c:v>1.0625200000000004</c:v>
                </c:pt>
                <c:pt idx="43">
                  <c:v>1.0725200000000004</c:v>
                </c:pt>
                <c:pt idx="44">
                  <c:v>1.0825200000000004</c:v>
                </c:pt>
                <c:pt idx="45">
                  <c:v>1.0925200000000004</c:v>
                </c:pt>
                <c:pt idx="46">
                  <c:v>1.1025200000000004</c:v>
                </c:pt>
                <c:pt idx="47">
                  <c:v>1.1125200000000004</c:v>
                </c:pt>
                <c:pt idx="48">
                  <c:v>1.1225200000000004</c:v>
                </c:pt>
                <c:pt idx="49">
                  <c:v>1.1325200000000004</c:v>
                </c:pt>
                <c:pt idx="50">
                  <c:v>1.1425200000000004</c:v>
                </c:pt>
                <c:pt idx="51">
                  <c:v>1.1525200000000004</c:v>
                </c:pt>
                <c:pt idx="52">
                  <c:v>1.1625200000000004</c:v>
                </c:pt>
                <c:pt idx="53">
                  <c:v>1.1725200000000005</c:v>
                </c:pt>
                <c:pt idx="54">
                  <c:v>1.1825200000000005</c:v>
                </c:pt>
                <c:pt idx="55">
                  <c:v>1.1925200000000005</c:v>
                </c:pt>
                <c:pt idx="56">
                  <c:v>1.2025200000000005</c:v>
                </c:pt>
                <c:pt idx="57">
                  <c:v>1.2125200000000005</c:v>
                </c:pt>
                <c:pt idx="58">
                  <c:v>1.2225200000000005</c:v>
                </c:pt>
                <c:pt idx="59">
                  <c:v>1.2325200000000005</c:v>
                </c:pt>
                <c:pt idx="60">
                  <c:v>1.2425200000000005</c:v>
                </c:pt>
                <c:pt idx="61">
                  <c:v>1.2525200000000005</c:v>
                </c:pt>
                <c:pt idx="62">
                  <c:v>1.2625200000000005</c:v>
                </c:pt>
                <c:pt idx="63">
                  <c:v>1.2725200000000005</c:v>
                </c:pt>
                <c:pt idx="64">
                  <c:v>1.2825200000000005</c:v>
                </c:pt>
                <c:pt idx="65">
                  <c:v>1.2925200000000006</c:v>
                </c:pt>
                <c:pt idx="66">
                  <c:v>1.3025200000000006</c:v>
                </c:pt>
                <c:pt idx="67">
                  <c:v>1.3125200000000006</c:v>
                </c:pt>
                <c:pt idx="68">
                  <c:v>1.3225200000000006</c:v>
                </c:pt>
                <c:pt idx="69">
                  <c:v>1.3325200000000006</c:v>
                </c:pt>
                <c:pt idx="70">
                  <c:v>1.3425200000000006</c:v>
                </c:pt>
                <c:pt idx="71">
                  <c:v>1.3525200000000006</c:v>
                </c:pt>
                <c:pt idx="72">
                  <c:v>1.3625200000000006</c:v>
                </c:pt>
                <c:pt idx="73">
                  <c:v>1.3725200000000006</c:v>
                </c:pt>
                <c:pt idx="74">
                  <c:v>1.3825200000000006</c:v>
                </c:pt>
                <c:pt idx="75">
                  <c:v>1.3925200000000006</c:v>
                </c:pt>
                <c:pt idx="76">
                  <c:v>1.4025200000000007</c:v>
                </c:pt>
                <c:pt idx="77">
                  <c:v>1.4125200000000007</c:v>
                </c:pt>
                <c:pt idx="78">
                  <c:v>1.4225200000000007</c:v>
                </c:pt>
                <c:pt idx="79">
                  <c:v>1.4325200000000007</c:v>
                </c:pt>
                <c:pt idx="80">
                  <c:v>1.4425200000000007</c:v>
                </c:pt>
                <c:pt idx="81">
                  <c:v>1.4525200000000007</c:v>
                </c:pt>
                <c:pt idx="82">
                  <c:v>1.4625200000000007</c:v>
                </c:pt>
                <c:pt idx="83">
                  <c:v>1.4725200000000007</c:v>
                </c:pt>
                <c:pt idx="84">
                  <c:v>1.4825200000000007</c:v>
                </c:pt>
                <c:pt idx="85">
                  <c:v>1.4925200000000007</c:v>
                </c:pt>
                <c:pt idx="86">
                  <c:v>1.5025200000000007</c:v>
                </c:pt>
                <c:pt idx="87">
                  <c:v>1.5125200000000008</c:v>
                </c:pt>
                <c:pt idx="88">
                  <c:v>1.5225200000000008</c:v>
                </c:pt>
                <c:pt idx="89">
                  <c:v>1.5325200000000008</c:v>
                </c:pt>
                <c:pt idx="90">
                  <c:v>1.5425200000000008</c:v>
                </c:pt>
                <c:pt idx="91">
                  <c:v>1.5525200000000008</c:v>
                </c:pt>
                <c:pt idx="92">
                  <c:v>1.5625200000000008</c:v>
                </c:pt>
                <c:pt idx="93">
                  <c:v>1.5725200000000008</c:v>
                </c:pt>
                <c:pt idx="94">
                  <c:v>1.5825200000000008</c:v>
                </c:pt>
                <c:pt idx="95">
                  <c:v>1.5925200000000008</c:v>
                </c:pt>
                <c:pt idx="96">
                  <c:v>1.6025200000000008</c:v>
                </c:pt>
                <c:pt idx="97">
                  <c:v>1.6125200000000008</c:v>
                </c:pt>
                <c:pt idx="98">
                  <c:v>1.6225200000000009</c:v>
                </c:pt>
                <c:pt idx="99">
                  <c:v>1.6325200000000009</c:v>
                </c:pt>
                <c:pt idx="100">
                  <c:v>1.6425200000000009</c:v>
                </c:pt>
                <c:pt idx="101">
                  <c:v>1.6525200000000009</c:v>
                </c:pt>
                <c:pt idx="102">
                  <c:v>1.6625200000000009</c:v>
                </c:pt>
                <c:pt idx="103">
                  <c:v>1.6725200000000009</c:v>
                </c:pt>
                <c:pt idx="104">
                  <c:v>1.6825200000000009</c:v>
                </c:pt>
                <c:pt idx="105">
                  <c:v>1.6925200000000009</c:v>
                </c:pt>
                <c:pt idx="106">
                  <c:v>1.7025200000000009</c:v>
                </c:pt>
                <c:pt idx="107">
                  <c:v>1.7125200000000009</c:v>
                </c:pt>
                <c:pt idx="108">
                  <c:v>1.7225200000000009</c:v>
                </c:pt>
                <c:pt idx="109">
                  <c:v>1.7325200000000009</c:v>
                </c:pt>
                <c:pt idx="110">
                  <c:v>1.742520000000001</c:v>
                </c:pt>
                <c:pt idx="111">
                  <c:v>1.752520000000001</c:v>
                </c:pt>
                <c:pt idx="112">
                  <c:v>1.762520000000001</c:v>
                </c:pt>
                <c:pt idx="113">
                  <c:v>1.772520000000001</c:v>
                </c:pt>
                <c:pt idx="114">
                  <c:v>1.782520000000001</c:v>
                </c:pt>
                <c:pt idx="115">
                  <c:v>1.792520000000001</c:v>
                </c:pt>
                <c:pt idx="116">
                  <c:v>1.802520000000001</c:v>
                </c:pt>
                <c:pt idx="117">
                  <c:v>1.812520000000001</c:v>
                </c:pt>
                <c:pt idx="118">
                  <c:v>1.822520000000001</c:v>
                </c:pt>
                <c:pt idx="119">
                  <c:v>1.832520000000001</c:v>
                </c:pt>
                <c:pt idx="120">
                  <c:v>1.842520000000001</c:v>
                </c:pt>
                <c:pt idx="121">
                  <c:v>1.8525200000000011</c:v>
                </c:pt>
                <c:pt idx="122">
                  <c:v>1.8625200000000011</c:v>
                </c:pt>
                <c:pt idx="123">
                  <c:v>1.8725200000000011</c:v>
                </c:pt>
                <c:pt idx="124">
                  <c:v>1.8825200000000011</c:v>
                </c:pt>
                <c:pt idx="125">
                  <c:v>1.8925200000000011</c:v>
                </c:pt>
                <c:pt idx="126">
                  <c:v>1.9025200000000011</c:v>
                </c:pt>
                <c:pt idx="127">
                  <c:v>1.9125200000000011</c:v>
                </c:pt>
                <c:pt idx="128">
                  <c:v>1.9225200000000011</c:v>
                </c:pt>
                <c:pt idx="129">
                  <c:v>1.9325200000000011</c:v>
                </c:pt>
                <c:pt idx="130">
                  <c:v>1.9425200000000011</c:v>
                </c:pt>
                <c:pt idx="131">
                  <c:v>1.9525200000000011</c:v>
                </c:pt>
                <c:pt idx="132">
                  <c:v>1.9625200000000012</c:v>
                </c:pt>
                <c:pt idx="133">
                  <c:v>1.9725200000000012</c:v>
                </c:pt>
                <c:pt idx="134">
                  <c:v>1.9825200000000012</c:v>
                </c:pt>
                <c:pt idx="135">
                  <c:v>1.9925200000000012</c:v>
                </c:pt>
                <c:pt idx="136">
                  <c:v>2.002520000000001</c:v>
                </c:pt>
                <c:pt idx="137">
                  <c:v>2.0125200000000008</c:v>
                </c:pt>
                <c:pt idx="138">
                  <c:v>2.0225200000000005</c:v>
                </c:pt>
                <c:pt idx="139">
                  <c:v>2.0325200000000003</c:v>
                </c:pt>
                <c:pt idx="140">
                  <c:v>2.0425200000000001</c:v>
                </c:pt>
                <c:pt idx="141">
                  <c:v>2.0525199999999999</c:v>
                </c:pt>
                <c:pt idx="142">
                  <c:v>2.0625199999999997</c:v>
                </c:pt>
                <c:pt idx="143">
                  <c:v>2.0725199999999995</c:v>
                </c:pt>
                <c:pt idx="144">
                  <c:v>2.0825199999999993</c:v>
                </c:pt>
                <c:pt idx="145">
                  <c:v>2.092519999999999</c:v>
                </c:pt>
                <c:pt idx="146">
                  <c:v>2.1025199999999988</c:v>
                </c:pt>
                <c:pt idx="147">
                  <c:v>2.1125199999999986</c:v>
                </c:pt>
                <c:pt idx="148">
                  <c:v>2.1225199999999984</c:v>
                </c:pt>
                <c:pt idx="149">
                  <c:v>2.1325199999999982</c:v>
                </c:pt>
                <c:pt idx="150">
                  <c:v>2.142519999999998</c:v>
                </c:pt>
                <c:pt idx="151">
                  <c:v>2.1525199999999978</c:v>
                </c:pt>
                <c:pt idx="152">
                  <c:v>2.1625199999999976</c:v>
                </c:pt>
                <c:pt idx="153">
                  <c:v>2.1725199999999973</c:v>
                </c:pt>
                <c:pt idx="154">
                  <c:v>2.1825199999999971</c:v>
                </c:pt>
                <c:pt idx="155">
                  <c:v>2.1925199999999969</c:v>
                </c:pt>
                <c:pt idx="156">
                  <c:v>2.2025199999999967</c:v>
                </c:pt>
                <c:pt idx="157">
                  <c:v>2.2125199999999965</c:v>
                </c:pt>
                <c:pt idx="158">
                  <c:v>2.2225199999999963</c:v>
                </c:pt>
                <c:pt idx="159">
                  <c:v>2.2325199999999961</c:v>
                </c:pt>
                <c:pt idx="160">
                  <c:v>2.2425199999999959</c:v>
                </c:pt>
                <c:pt idx="161">
                  <c:v>2.2525199999999956</c:v>
                </c:pt>
                <c:pt idx="162">
                  <c:v>2.2625199999999954</c:v>
                </c:pt>
                <c:pt idx="163">
                  <c:v>2.2725199999999952</c:v>
                </c:pt>
                <c:pt idx="164">
                  <c:v>2.282519999999995</c:v>
                </c:pt>
                <c:pt idx="165">
                  <c:v>2.2925199999999948</c:v>
                </c:pt>
                <c:pt idx="166">
                  <c:v>2.3025199999999946</c:v>
                </c:pt>
                <c:pt idx="167">
                  <c:v>2.3125199999999944</c:v>
                </c:pt>
                <c:pt idx="168">
                  <c:v>2.3225199999999941</c:v>
                </c:pt>
                <c:pt idx="169">
                  <c:v>2.3325199999999939</c:v>
                </c:pt>
                <c:pt idx="170">
                  <c:v>2.3425199999999937</c:v>
                </c:pt>
                <c:pt idx="171">
                  <c:v>2.3525199999999935</c:v>
                </c:pt>
                <c:pt idx="172">
                  <c:v>2.3625199999999933</c:v>
                </c:pt>
                <c:pt idx="173">
                  <c:v>2.3725199999999931</c:v>
                </c:pt>
                <c:pt idx="174">
                  <c:v>2.3825199999999929</c:v>
                </c:pt>
                <c:pt idx="175">
                  <c:v>2.3925199999999927</c:v>
                </c:pt>
                <c:pt idx="176">
                  <c:v>2.4025199999999924</c:v>
                </c:pt>
                <c:pt idx="177">
                  <c:v>2.4125199999999922</c:v>
                </c:pt>
                <c:pt idx="178">
                  <c:v>2.422519999999992</c:v>
                </c:pt>
                <c:pt idx="179">
                  <c:v>2.4325199999999918</c:v>
                </c:pt>
                <c:pt idx="180">
                  <c:v>2.4425199999999916</c:v>
                </c:pt>
                <c:pt idx="181">
                  <c:v>2.4525199999999914</c:v>
                </c:pt>
                <c:pt idx="182">
                  <c:v>2.4625199999999912</c:v>
                </c:pt>
                <c:pt idx="183">
                  <c:v>2.4725199999999909</c:v>
                </c:pt>
                <c:pt idx="184">
                  <c:v>2.4825199999999907</c:v>
                </c:pt>
                <c:pt idx="185">
                  <c:v>2.4925199999999905</c:v>
                </c:pt>
                <c:pt idx="186">
                  <c:v>2.5025199999999903</c:v>
                </c:pt>
                <c:pt idx="187">
                  <c:v>2.5125199999999901</c:v>
                </c:pt>
                <c:pt idx="188">
                  <c:v>2.5225199999999899</c:v>
                </c:pt>
                <c:pt idx="189">
                  <c:v>2.5325199999999897</c:v>
                </c:pt>
                <c:pt idx="190">
                  <c:v>2.5425199999999895</c:v>
                </c:pt>
                <c:pt idx="191">
                  <c:v>2.5525199999999892</c:v>
                </c:pt>
                <c:pt idx="192">
                  <c:v>2.562519999999989</c:v>
                </c:pt>
                <c:pt idx="193">
                  <c:v>2.5725199999999888</c:v>
                </c:pt>
                <c:pt idx="194">
                  <c:v>2.5825199999999886</c:v>
                </c:pt>
                <c:pt idx="195">
                  <c:v>2.5925199999999884</c:v>
                </c:pt>
                <c:pt idx="196">
                  <c:v>2.6025199999999882</c:v>
                </c:pt>
                <c:pt idx="197">
                  <c:v>2.612519999999988</c:v>
                </c:pt>
                <c:pt idx="198">
                  <c:v>2.6225199999999877</c:v>
                </c:pt>
                <c:pt idx="199">
                  <c:v>2.6325199999999875</c:v>
                </c:pt>
                <c:pt idx="200">
                  <c:v>2.6425199999999873</c:v>
                </c:pt>
                <c:pt idx="201">
                  <c:v>2.6525199999999871</c:v>
                </c:pt>
                <c:pt idx="202">
                  <c:v>2.6625199999999869</c:v>
                </c:pt>
                <c:pt idx="203">
                  <c:v>2.6725199999999867</c:v>
                </c:pt>
                <c:pt idx="204">
                  <c:v>2.6825199999999865</c:v>
                </c:pt>
                <c:pt idx="205">
                  <c:v>2.6925199999999863</c:v>
                </c:pt>
                <c:pt idx="206">
                  <c:v>2.702519999999986</c:v>
                </c:pt>
                <c:pt idx="207">
                  <c:v>2.7125199999999858</c:v>
                </c:pt>
                <c:pt idx="208">
                  <c:v>2.7225199999999856</c:v>
                </c:pt>
                <c:pt idx="209">
                  <c:v>2.7325199999999854</c:v>
                </c:pt>
                <c:pt idx="210">
                  <c:v>2.7425199999999852</c:v>
                </c:pt>
                <c:pt idx="211">
                  <c:v>2.752519999999985</c:v>
                </c:pt>
                <c:pt idx="212">
                  <c:v>2.7625199999999848</c:v>
                </c:pt>
                <c:pt idx="213">
                  <c:v>2.7725199999999846</c:v>
                </c:pt>
                <c:pt idx="214">
                  <c:v>2.7825199999999843</c:v>
                </c:pt>
                <c:pt idx="215">
                  <c:v>2.7925199999999841</c:v>
                </c:pt>
                <c:pt idx="216">
                  <c:v>2.8025199999999839</c:v>
                </c:pt>
                <c:pt idx="217">
                  <c:v>2.8125199999999837</c:v>
                </c:pt>
                <c:pt idx="218">
                  <c:v>2.8225199999999835</c:v>
                </c:pt>
                <c:pt idx="219">
                  <c:v>2.8325199999999833</c:v>
                </c:pt>
                <c:pt idx="220">
                  <c:v>2.8425199999999831</c:v>
                </c:pt>
                <c:pt idx="221">
                  <c:v>2.8525199999999828</c:v>
                </c:pt>
                <c:pt idx="222">
                  <c:v>2.8625199999999826</c:v>
                </c:pt>
                <c:pt idx="223">
                  <c:v>2.8725199999999824</c:v>
                </c:pt>
                <c:pt idx="224">
                  <c:v>2.8825199999999822</c:v>
                </c:pt>
                <c:pt idx="225">
                  <c:v>2.892519999999982</c:v>
                </c:pt>
                <c:pt idx="226">
                  <c:v>2.9025199999999818</c:v>
                </c:pt>
                <c:pt idx="227">
                  <c:v>2.9125199999999816</c:v>
                </c:pt>
                <c:pt idx="228">
                  <c:v>2.9225199999999814</c:v>
                </c:pt>
                <c:pt idx="229">
                  <c:v>2.9325199999999811</c:v>
                </c:pt>
                <c:pt idx="230">
                  <c:v>2.9425199999999809</c:v>
                </c:pt>
                <c:pt idx="231">
                  <c:v>2.9525199999999807</c:v>
                </c:pt>
                <c:pt idx="232">
                  <c:v>2.9625199999999805</c:v>
                </c:pt>
                <c:pt idx="233">
                  <c:v>2.9725199999999803</c:v>
                </c:pt>
                <c:pt idx="234">
                  <c:v>2.9825199999999801</c:v>
                </c:pt>
                <c:pt idx="235">
                  <c:v>2.9925199999999799</c:v>
                </c:pt>
                <c:pt idx="236">
                  <c:v>3.0025199999999796</c:v>
                </c:pt>
                <c:pt idx="237">
                  <c:v>3.0125199999999794</c:v>
                </c:pt>
                <c:pt idx="238">
                  <c:v>3.0225199999999792</c:v>
                </c:pt>
                <c:pt idx="239">
                  <c:v>3.032519999999979</c:v>
                </c:pt>
                <c:pt idx="240">
                  <c:v>3.0425199999999788</c:v>
                </c:pt>
                <c:pt idx="241">
                  <c:v>3.0525199999999786</c:v>
                </c:pt>
                <c:pt idx="242">
                  <c:v>3.0625199999999784</c:v>
                </c:pt>
                <c:pt idx="243">
                  <c:v>3.0725199999999782</c:v>
                </c:pt>
                <c:pt idx="244">
                  <c:v>3.0825199999999779</c:v>
                </c:pt>
                <c:pt idx="245">
                  <c:v>3.0925199999999777</c:v>
                </c:pt>
                <c:pt idx="246">
                  <c:v>3.1025199999999775</c:v>
                </c:pt>
                <c:pt idx="247">
                  <c:v>3.1125199999999773</c:v>
                </c:pt>
                <c:pt idx="248">
                  <c:v>3.1225199999999771</c:v>
                </c:pt>
                <c:pt idx="249">
                  <c:v>3.1325199999999769</c:v>
                </c:pt>
                <c:pt idx="250">
                  <c:v>3.1425199999999767</c:v>
                </c:pt>
                <c:pt idx="251">
                  <c:v>3.1525199999999765</c:v>
                </c:pt>
                <c:pt idx="252">
                  <c:v>3.1625199999999762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9A-49E4-B208-413E0ACA4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(cmH2O)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At val="-4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Recruitment Shunting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Recruitment!$C$2</c:f>
              <c:strCache>
                <c:ptCount val="1"/>
                <c:pt idx="0">
                  <c:v>Shunt Scaling Factor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Recruitment!$B$3:$B$13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Recruitment!$C$3:$C$13</c:f>
              <c:numCache>
                <c:formatCode>General</c:formatCode>
                <c:ptCount val="11"/>
                <c:pt idx="0">
                  <c:v>1</c:v>
                </c:pt>
                <c:pt idx="1">
                  <c:v>0.3</c:v>
                </c:pt>
                <c:pt idx="2">
                  <c:v>0.2</c:v>
                </c:pt>
                <c:pt idx="3">
                  <c:v>0.1</c:v>
                </c:pt>
                <c:pt idx="4">
                  <c:v>0.08</c:v>
                </c:pt>
                <c:pt idx="5">
                  <c:v>0.06</c:v>
                </c:pt>
                <c:pt idx="6">
                  <c:v>5.5E-2</c:v>
                </c:pt>
                <c:pt idx="7">
                  <c:v>0.05</c:v>
                </c:pt>
                <c:pt idx="8">
                  <c:v>4.4999999999999998E-2</c:v>
                </c:pt>
                <c:pt idx="9">
                  <c:v>0.04</c:v>
                </c:pt>
                <c:pt idx="10">
                  <c:v>3.5000000000000003E-2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3E-49E4-B62E-C01581C10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Recruited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Shunt Scaling Factor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576261</xdr:colOff>
      <xdr:row>17</xdr:row>
      <xdr:rowOff>23811</xdr:rowOff>
    </xdr:from>
    <xdr:to>
      <xdr:col>14</xdr:col>
      <xdr:colOff>600074</xdr:colOff>
      <xdr:row>42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2697D0-6C63-4F1C-A217-BB8694B6EB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576262</xdr:colOff>
      <xdr:row>22</xdr:row>
      <xdr:rowOff>23811</xdr:rowOff>
    </xdr:from>
    <xdr:to>
      <xdr:col>14</xdr:col>
      <xdr:colOff>9526</xdr:colOff>
      <xdr:row>47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1004C6-11E1-4C46-86B0-3CB4988AA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576262</xdr:colOff>
      <xdr:row>23</xdr:row>
      <xdr:rowOff>23811</xdr:rowOff>
    </xdr:from>
    <xdr:to>
      <xdr:col>14</xdr:col>
      <xdr:colOff>9526</xdr:colOff>
      <xdr:row>48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BD989E-D06B-455B-9671-91D26366AD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4</xdr:row>
      <xdr:rowOff>85725</xdr:rowOff>
    </xdr:from>
    <xdr:to>
      <xdr:col>13</xdr:col>
      <xdr:colOff>404814</xdr:colOff>
      <xdr:row>29</xdr:row>
      <xdr:rowOff>90488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C65508-4D06-4EBB-B68E-7DBE9B21BD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9507B-4815-43EC-BAFC-2A3DCBA5B7CA}">
  <dimension ref="B2:O505"/>
  <sheetViews>
    <sheetView topLeftCell="A7" workbookViewId="0">
      <selection activeCell="P58" sqref="P58"/>
    </sheetView>
  </sheetViews>
  <sheetFormatPr defaultRowHeight="15" x14ac:dyDescent="0.25"/>
  <sheetData>
    <row r="2" spans="2:15" x14ac:dyDescent="0.25">
      <c r="B2" t="s">
        <v>2</v>
      </c>
      <c r="C2">
        <v>0.1</v>
      </c>
      <c r="D2" t="s">
        <v>3</v>
      </c>
      <c r="O2" t="s">
        <v>4</v>
      </c>
    </row>
    <row r="3" spans="2:15" x14ac:dyDescent="0.25">
      <c r="B3" t="s">
        <v>5</v>
      </c>
      <c r="C3">
        <v>2.3130000000000002</v>
      </c>
      <c r="D3" t="s">
        <v>6</v>
      </c>
    </row>
    <row r="5" spans="2:15" x14ac:dyDescent="0.25">
      <c r="B5" t="s">
        <v>7</v>
      </c>
      <c r="C5">
        <v>1.234</v>
      </c>
      <c r="D5" t="s">
        <v>6</v>
      </c>
      <c r="G5">
        <f>C5+C6</f>
        <v>6.1689999999999996</v>
      </c>
    </row>
    <row r="6" spans="2:15" x14ac:dyDescent="0.25">
      <c r="B6" t="s">
        <v>8</v>
      </c>
      <c r="C6">
        <v>4.9349999999999996</v>
      </c>
      <c r="D6" t="s">
        <v>6</v>
      </c>
    </row>
    <row r="7" spans="2:15" x14ac:dyDescent="0.25">
      <c r="B7" t="s">
        <v>9</v>
      </c>
      <c r="C7">
        <f>(C6-C3)/C2</f>
        <v>26.219999999999992</v>
      </c>
      <c r="D7" t="s">
        <v>0</v>
      </c>
    </row>
    <row r="8" spans="2:15" x14ac:dyDescent="0.25">
      <c r="B8" t="s">
        <v>10</v>
      </c>
      <c r="C8">
        <f>LN((C3-C5)/(C5+C6-C3))</f>
        <v>-1.2735956904723011</v>
      </c>
    </row>
    <row r="9" spans="2:15" x14ac:dyDescent="0.25">
      <c r="B9" t="s">
        <v>11</v>
      </c>
      <c r="C9">
        <f>-(C7/2*C8)/(1/2-C8)</f>
        <v>9.4141182185921775</v>
      </c>
      <c r="D9" t="s">
        <v>0</v>
      </c>
      <c r="E9" t="s">
        <v>12</v>
      </c>
    </row>
    <row r="10" spans="2:15" x14ac:dyDescent="0.25">
      <c r="B10" t="s">
        <v>13</v>
      </c>
      <c r="C10">
        <f>(C7-C9)/2</f>
        <v>8.4029408907039063</v>
      </c>
    </row>
    <row r="12" spans="2:15" x14ac:dyDescent="0.25">
      <c r="B12" t="s">
        <v>14</v>
      </c>
      <c r="C12" t="s">
        <v>15</v>
      </c>
    </row>
    <row r="13" spans="2:15" x14ac:dyDescent="0.25">
      <c r="B13">
        <f>C5+0.01</f>
        <v>1.244</v>
      </c>
      <c r="C13">
        <f t="shared" ref="C13:C76" si="0">$C$10*LN((B13-$C$5)/($C$5+$C$6-B13))+$C$9</f>
        <v>-42.679867286177952</v>
      </c>
    </row>
    <row r="14" spans="2:15" x14ac:dyDescent="0.25">
      <c r="B14">
        <f>B13+0.01</f>
        <v>1.254</v>
      </c>
      <c r="C14">
        <f t="shared" si="0"/>
        <v>-36.838313345343124</v>
      </c>
    </row>
    <row r="15" spans="2:15" x14ac:dyDescent="0.25">
      <c r="B15">
        <f t="shared" ref="B15:B78" si="1">B14+0.01</f>
        <v>1.264</v>
      </c>
      <c r="C15">
        <f t="shared" si="0"/>
        <v>-33.414100070184034</v>
      </c>
    </row>
    <row r="16" spans="2:15" x14ac:dyDescent="0.25">
      <c r="B16">
        <f t="shared" si="1"/>
        <v>1.274</v>
      </c>
      <c r="C16">
        <f t="shared" si="0"/>
        <v>-30.979575755143905</v>
      </c>
    </row>
    <row r="17" spans="2:3" x14ac:dyDescent="0.25">
      <c r="B17">
        <f t="shared" si="1"/>
        <v>1.284</v>
      </c>
      <c r="C17">
        <f t="shared" si="0"/>
        <v>-29.087329749118425</v>
      </c>
    </row>
    <row r="18" spans="2:3" x14ac:dyDescent="0.25">
      <c r="B18">
        <f t="shared" si="1"/>
        <v>1.294</v>
      </c>
      <c r="C18">
        <f t="shared" si="0"/>
        <v>-27.538073337082764</v>
      </c>
    </row>
    <row r="19" spans="2:3" x14ac:dyDescent="0.25">
      <c r="B19">
        <f t="shared" si="1"/>
        <v>1.304</v>
      </c>
      <c r="C19">
        <f t="shared" si="0"/>
        <v>-26.225499781420943</v>
      </c>
    </row>
    <row r="20" spans="2:3" x14ac:dyDescent="0.25">
      <c r="B20">
        <f t="shared" si="1"/>
        <v>1.3140000000000001</v>
      </c>
      <c r="C20">
        <f t="shared" si="0"/>
        <v>-25.086153374210816</v>
      </c>
    </row>
    <row r="21" spans="2:3" x14ac:dyDescent="0.25">
      <c r="B21">
        <f t="shared" si="1"/>
        <v>1.3240000000000001</v>
      </c>
      <c r="C21">
        <f t="shared" si="0"/>
        <v>-24.079103830203543</v>
      </c>
    </row>
    <row r="22" spans="2:3" x14ac:dyDescent="0.25">
      <c r="B22">
        <f t="shared" si="1"/>
        <v>1.3340000000000001</v>
      </c>
      <c r="C22">
        <f t="shared" si="0"/>
        <v>-23.176404190619358</v>
      </c>
    </row>
    <row r="23" spans="2:3" x14ac:dyDescent="0.25">
      <c r="B23">
        <f t="shared" si="1"/>
        <v>1.3440000000000001</v>
      </c>
      <c r="C23">
        <f t="shared" si="0"/>
        <v>-22.358120984078262</v>
      </c>
    </row>
    <row r="24" spans="2:3" x14ac:dyDescent="0.25">
      <c r="B24">
        <f t="shared" si="1"/>
        <v>1.3540000000000001</v>
      </c>
      <c r="C24">
        <f t="shared" si="0"/>
        <v>-21.609536032837241</v>
      </c>
    </row>
    <row r="25" spans="2:3" x14ac:dyDescent="0.25">
      <c r="B25">
        <f t="shared" si="1"/>
        <v>1.3640000000000001</v>
      </c>
      <c r="C25">
        <f t="shared" si="0"/>
        <v>-20.91947215365073</v>
      </c>
    </row>
    <row r="26" spans="2:3" x14ac:dyDescent="0.25">
      <c r="B26">
        <f t="shared" si="1"/>
        <v>1.3740000000000001</v>
      </c>
      <c r="C26">
        <f t="shared" si="0"/>
        <v>-20.279241110925653</v>
      </c>
    </row>
    <row r="27" spans="2:3" x14ac:dyDescent="0.25">
      <c r="B27">
        <f t="shared" si="1"/>
        <v>1.3840000000000001</v>
      </c>
      <c r="C27">
        <f t="shared" si="0"/>
        <v>-19.681955409476011</v>
      </c>
    </row>
    <row r="28" spans="2:3" x14ac:dyDescent="0.25">
      <c r="B28">
        <f t="shared" si="1"/>
        <v>1.3940000000000001</v>
      </c>
      <c r="C28">
        <f t="shared" si="0"/>
        <v>-19.122062650523617</v>
      </c>
    </row>
    <row r="29" spans="2:3" x14ac:dyDescent="0.25">
      <c r="B29">
        <f t="shared" si="1"/>
        <v>1.4040000000000001</v>
      </c>
      <c r="C29">
        <f t="shared" si="0"/>
        <v>-18.595021302144424</v>
      </c>
    </row>
    <row r="30" spans="2:3" x14ac:dyDescent="0.25">
      <c r="B30">
        <f t="shared" si="1"/>
        <v>1.4140000000000001</v>
      </c>
      <c r="C30">
        <f t="shared" si="0"/>
        <v>-18.097069285582833</v>
      </c>
    </row>
    <row r="31" spans="2:3" x14ac:dyDescent="0.25">
      <c r="B31">
        <f t="shared" si="1"/>
        <v>1.4240000000000002</v>
      </c>
      <c r="C31">
        <f t="shared" si="0"/>
        <v>-17.625055212715083</v>
      </c>
    </row>
    <row r="32" spans="2:3" x14ac:dyDescent="0.25">
      <c r="B32">
        <f t="shared" si="1"/>
        <v>1.4340000000000002</v>
      </c>
      <c r="C32">
        <f t="shared" si="0"/>
        <v>-17.176312961913617</v>
      </c>
    </row>
    <row r="33" spans="2:3" x14ac:dyDescent="0.25">
      <c r="B33">
        <f t="shared" si="1"/>
        <v>1.4440000000000002</v>
      </c>
      <c r="C33">
        <f t="shared" si="0"/>
        <v>-16.748566887004287</v>
      </c>
    </row>
    <row r="34" spans="2:3" x14ac:dyDescent="0.25">
      <c r="B34">
        <f t="shared" si="1"/>
        <v>1.4540000000000002</v>
      </c>
      <c r="C34">
        <f t="shared" si="0"/>
        <v>-16.339859097860291</v>
      </c>
    </row>
    <row r="35" spans="2:3" x14ac:dyDescent="0.25">
      <c r="B35">
        <f t="shared" si="1"/>
        <v>1.4640000000000002</v>
      </c>
      <c r="C35">
        <f t="shared" si="0"/>
        <v>-15.948492918954463</v>
      </c>
    </row>
    <row r="36" spans="2:3" x14ac:dyDescent="0.25">
      <c r="B36">
        <f t="shared" si="1"/>
        <v>1.4740000000000002</v>
      </c>
      <c r="C36">
        <f t="shared" si="0"/>
        <v>-15.572988390277763</v>
      </c>
    </row>
    <row r="37" spans="2:3" x14ac:dyDescent="0.25">
      <c r="B37">
        <f t="shared" si="1"/>
        <v>1.4840000000000002</v>
      </c>
      <c r="C37">
        <f t="shared" si="0"/>
        <v>-15.212046858178512</v>
      </c>
    </row>
    <row r="38" spans="2:3" x14ac:dyDescent="0.25">
      <c r="B38">
        <f t="shared" si="1"/>
        <v>1.4940000000000002</v>
      </c>
      <c r="C38">
        <f t="shared" si="0"/>
        <v>-14.864522515125573</v>
      </c>
    </row>
    <row r="39" spans="2:3" x14ac:dyDescent="0.25">
      <c r="B39">
        <f t="shared" si="1"/>
        <v>1.5040000000000002</v>
      </c>
      <c r="C39">
        <f t="shared" si="0"/>
        <v>-14.529399313569742</v>
      </c>
    </row>
    <row r="40" spans="2:3" x14ac:dyDescent="0.25">
      <c r="B40">
        <f t="shared" si="1"/>
        <v>1.5140000000000002</v>
      </c>
      <c r="C40">
        <f t="shared" si="0"/>
        <v>-14.205772080350721</v>
      </c>
    </row>
    <row r="41" spans="2:3" x14ac:dyDescent="0.25">
      <c r="B41">
        <f t="shared" si="1"/>
        <v>1.5240000000000002</v>
      </c>
      <c r="C41">
        <f t="shared" si="0"/>
        <v>-13.892830946610141</v>
      </c>
    </row>
    <row r="42" spans="2:3" x14ac:dyDescent="0.25">
      <c r="B42">
        <f t="shared" si="1"/>
        <v>1.5340000000000003</v>
      </c>
      <c r="C42">
        <f t="shared" si="0"/>
        <v>-13.589848418364218</v>
      </c>
    </row>
    <row r="43" spans="2:3" x14ac:dyDescent="0.25">
      <c r="B43">
        <f t="shared" si="1"/>
        <v>1.5440000000000003</v>
      </c>
      <c r="C43">
        <f t="shared" si="0"/>
        <v>-13.296168567898912</v>
      </c>
    </row>
    <row r="44" spans="2:3" x14ac:dyDescent="0.25">
      <c r="B44">
        <f t="shared" si="1"/>
        <v>1.5540000000000003</v>
      </c>
      <c r="C44">
        <f t="shared" si="0"/>
        <v>-13.01119794175751</v>
      </c>
    </row>
    <row r="45" spans="2:3" x14ac:dyDescent="0.25">
      <c r="B45">
        <f t="shared" si="1"/>
        <v>1.5640000000000003</v>
      </c>
      <c r="C45">
        <f t="shared" si="0"/>
        <v>-12.734397868217522</v>
      </c>
    </row>
    <row r="46" spans="2:3" x14ac:dyDescent="0.25">
      <c r="B46">
        <f t="shared" si="1"/>
        <v>1.5740000000000003</v>
      </c>
      <c r="C46">
        <f t="shared" si="0"/>
        <v>-12.465277913458403</v>
      </c>
    </row>
    <row r="47" spans="2:3" x14ac:dyDescent="0.25">
      <c r="B47">
        <f t="shared" si="1"/>
        <v>1.5840000000000003</v>
      </c>
      <c r="C47">
        <f t="shared" si="0"/>
        <v>-12.203390286540076</v>
      </c>
    </row>
    <row r="48" spans="2:3" x14ac:dyDescent="0.25">
      <c r="B48">
        <f t="shared" si="1"/>
        <v>1.5940000000000003</v>
      </c>
      <c r="C48">
        <f t="shared" si="0"/>
        <v>-11.948325032748416</v>
      </c>
    </row>
    <row r="49" spans="2:3" x14ac:dyDescent="0.25">
      <c r="B49">
        <f t="shared" si="1"/>
        <v>1.6040000000000003</v>
      </c>
      <c r="C49">
        <f t="shared" si="0"/>
        <v>-11.69970588565114</v>
      </c>
    </row>
    <row r="50" spans="2:3" x14ac:dyDescent="0.25">
      <c r="B50">
        <f t="shared" si="1"/>
        <v>1.6140000000000003</v>
      </c>
      <c r="C50">
        <f t="shared" si="0"/>
        <v>-11.45718667242266</v>
      </c>
    </row>
    <row r="51" spans="2:3" x14ac:dyDescent="0.25">
      <c r="B51">
        <f t="shared" si="1"/>
        <v>1.6240000000000003</v>
      </c>
      <c r="C51">
        <f t="shared" si="0"/>
        <v>-11.220448186177299</v>
      </c>
    </row>
    <row r="52" spans="2:3" x14ac:dyDescent="0.25">
      <c r="B52">
        <f t="shared" si="1"/>
        <v>1.6340000000000003</v>
      </c>
      <c r="C52">
        <f t="shared" si="0"/>
        <v>-10.989195454343998</v>
      </c>
    </row>
    <row r="53" spans="2:3" x14ac:dyDescent="0.25">
      <c r="B53">
        <f t="shared" si="1"/>
        <v>1.6440000000000003</v>
      </c>
      <c r="C53">
        <f t="shared" si="0"/>
        <v>-10.763155344387188</v>
      </c>
    </row>
    <row r="54" spans="2:3" x14ac:dyDescent="0.25">
      <c r="B54">
        <f t="shared" si="1"/>
        <v>1.6540000000000004</v>
      </c>
      <c r="C54">
        <f t="shared" si="0"/>
        <v>-10.542074458082935</v>
      </c>
    </row>
    <row r="55" spans="2:3" x14ac:dyDescent="0.25">
      <c r="B55">
        <f t="shared" si="1"/>
        <v>1.6640000000000004</v>
      </c>
      <c r="C55">
        <f t="shared" si="0"/>
        <v>-10.325717273598942</v>
      </c>
    </row>
    <row r="56" spans="2:3" x14ac:dyDescent="0.25">
      <c r="B56">
        <f t="shared" si="1"/>
        <v>1.6740000000000004</v>
      </c>
      <c r="C56">
        <f t="shared" si="0"/>
        <v>-10.113864501187246</v>
      </c>
    </row>
    <row r="57" spans="2:3" x14ac:dyDescent="0.25">
      <c r="B57">
        <f t="shared" si="1"/>
        <v>1.6840000000000004</v>
      </c>
      <c r="C57">
        <f t="shared" si="0"/>
        <v>-9.9063116236787199</v>
      </c>
    </row>
    <row r="58" spans="2:3" x14ac:dyDescent="0.25">
      <c r="B58">
        <f t="shared" si="1"/>
        <v>1.6940000000000004</v>
      </c>
      <c r="C58">
        <f t="shared" si="0"/>
        <v>-9.7028675974025536</v>
      </c>
    </row>
    <row r="59" spans="2:3" x14ac:dyDescent="0.25">
      <c r="B59">
        <f t="shared" si="1"/>
        <v>1.7040000000000004</v>
      </c>
      <c r="C59">
        <f t="shared" si="0"/>
        <v>-9.5033536928246729</v>
      </c>
    </row>
    <row r="60" spans="2:3" x14ac:dyDescent="0.25">
      <c r="B60">
        <f t="shared" si="1"/>
        <v>1.7140000000000004</v>
      </c>
      <c r="C60">
        <f t="shared" si="0"/>
        <v>-9.3076024572515852</v>
      </c>
    </row>
    <row r="61" spans="2:3" x14ac:dyDescent="0.25">
      <c r="B61">
        <f t="shared" si="1"/>
        <v>1.7240000000000004</v>
      </c>
      <c r="C61">
        <f t="shared" si="0"/>
        <v>-9.1154567844946133</v>
      </c>
    </row>
    <row r="62" spans="2:3" x14ac:dyDescent="0.25">
      <c r="B62">
        <f t="shared" si="1"/>
        <v>1.7340000000000004</v>
      </c>
      <c r="C62">
        <f t="shared" si="0"/>
        <v>-8.9267690785264637</v>
      </c>
    </row>
    <row r="63" spans="2:3" x14ac:dyDescent="0.25">
      <c r="B63">
        <f t="shared" si="1"/>
        <v>1.7440000000000004</v>
      </c>
      <c r="C63">
        <f t="shared" si="0"/>
        <v>-8.741400499959882</v>
      </c>
    </row>
    <row r="64" spans="2:3" x14ac:dyDescent="0.25">
      <c r="B64">
        <f t="shared" si="1"/>
        <v>1.7540000000000004</v>
      </c>
      <c r="C64">
        <f t="shared" si="0"/>
        <v>-8.5592202856969859</v>
      </c>
    </row>
    <row r="65" spans="2:3" x14ac:dyDescent="0.25">
      <c r="B65">
        <f t="shared" si="1"/>
        <v>1.7640000000000005</v>
      </c>
      <c r="C65">
        <f t="shared" si="0"/>
        <v>-8.3801051333850172</v>
      </c>
    </row>
    <row r="66" spans="2:3" x14ac:dyDescent="0.25">
      <c r="B66">
        <f t="shared" si="1"/>
        <v>1.7740000000000005</v>
      </c>
      <c r="C66">
        <f t="shared" si="0"/>
        <v>-8.2039386434089199</v>
      </c>
    </row>
    <row r="67" spans="2:3" x14ac:dyDescent="0.25">
      <c r="B67">
        <f t="shared" si="1"/>
        <v>1.7840000000000005</v>
      </c>
      <c r="C67">
        <f t="shared" si="0"/>
        <v>-8.0306108120850244</v>
      </c>
    </row>
    <row r="68" spans="2:3" x14ac:dyDescent="0.25">
      <c r="B68">
        <f t="shared" si="1"/>
        <v>1.7940000000000005</v>
      </c>
      <c r="C68">
        <f t="shared" si="0"/>
        <v>-7.860017570519565</v>
      </c>
    </row>
    <row r="69" spans="2:3" x14ac:dyDescent="0.25">
      <c r="B69">
        <f t="shared" si="1"/>
        <v>1.8040000000000005</v>
      </c>
      <c r="C69">
        <f t="shared" si="0"/>
        <v>-7.692060364281593</v>
      </c>
    </row>
    <row r="70" spans="2:3" x14ac:dyDescent="0.25">
      <c r="B70">
        <f t="shared" si="1"/>
        <v>1.8140000000000005</v>
      </c>
      <c r="C70">
        <f t="shared" si="0"/>
        <v>-7.526645769630667</v>
      </c>
    </row>
    <row r="71" spans="2:3" x14ac:dyDescent="0.25">
      <c r="B71">
        <f t="shared" si="1"/>
        <v>1.8240000000000005</v>
      </c>
      <c r="C71">
        <f t="shared" si="0"/>
        <v>-7.3636851425493983</v>
      </c>
    </row>
    <row r="72" spans="2:3" x14ac:dyDescent="0.25">
      <c r="B72">
        <f t="shared" si="1"/>
        <v>1.8340000000000005</v>
      </c>
      <c r="C72">
        <f t="shared" si="0"/>
        <v>-7.2030942972721785</v>
      </c>
    </row>
    <row r="73" spans="2:3" x14ac:dyDescent="0.25">
      <c r="B73">
        <f t="shared" si="1"/>
        <v>1.8440000000000005</v>
      </c>
      <c r="C73">
        <f t="shared" si="0"/>
        <v>-7.0447932113843859</v>
      </c>
    </row>
    <row r="74" spans="2:3" x14ac:dyDescent="0.25">
      <c r="B74">
        <f t="shared" si="1"/>
        <v>1.8540000000000005</v>
      </c>
      <c r="C74">
        <f t="shared" si="0"/>
        <v>-6.8887057548993571</v>
      </c>
    </row>
    <row r="75" spans="2:3" x14ac:dyDescent="0.25">
      <c r="B75">
        <f t="shared" si="1"/>
        <v>1.8640000000000005</v>
      </c>
      <c r="C75">
        <f t="shared" si="0"/>
        <v>-6.7347594410109028</v>
      </c>
    </row>
    <row r="76" spans="2:3" x14ac:dyDescent="0.25">
      <c r="B76">
        <f t="shared" si="1"/>
        <v>1.8740000000000006</v>
      </c>
      <c r="C76">
        <f t="shared" si="0"/>
        <v>-6.5828851964729438</v>
      </c>
    </row>
    <row r="77" spans="2:3" x14ac:dyDescent="0.25">
      <c r="B77">
        <f t="shared" si="1"/>
        <v>1.8840000000000006</v>
      </c>
      <c r="C77">
        <f t="shared" ref="C77:C140" si="2">$C$10*LN((B77-$C$5)/($C$5+$C$6-B77))+$C$9</f>
        <v>-6.4330171497801967</v>
      </c>
    </row>
    <row r="78" spans="2:3" x14ac:dyDescent="0.25">
      <c r="B78">
        <f t="shared" si="1"/>
        <v>1.8940000000000006</v>
      </c>
      <c r="C78">
        <f t="shared" si="2"/>
        <v>-6.2850924355190578</v>
      </c>
    </row>
    <row r="79" spans="2:3" x14ac:dyDescent="0.25">
      <c r="B79">
        <f t="shared" ref="B79:B142" si="3">B78+0.01</f>
        <v>1.9040000000000006</v>
      </c>
      <c r="C79">
        <f t="shared" si="2"/>
        <v>-6.1390510134294818</v>
      </c>
    </row>
    <row r="80" spans="2:3" x14ac:dyDescent="0.25">
      <c r="B80">
        <f t="shared" si="3"/>
        <v>1.9140000000000006</v>
      </c>
      <c r="C80">
        <f t="shared" si="2"/>
        <v>-5.9948355008699998</v>
      </c>
    </row>
    <row r="81" spans="2:3" x14ac:dyDescent="0.25">
      <c r="B81">
        <f t="shared" si="3"/>
        <v>1.9240000000000006</v>
      </c>
      <c r="C81">
        <f t="shared" si="2"/>
        <v>-5.8523910175117617</v>
      </c>
    </row>
    <row r="82" spans="2:3" x14ac:dyDescent="0.25">
      <c r="B82">
        <f t="shared" si="3"/>
        <v>1.9340000000000006</v>
      </c>
      <c r="C82">
        <f t="shared" si="2"/>
        <v>-5.7116650412056558</v>
      </c>
    </row>
    <row r="83" spans="2:3" x14ac:dyDescent="0.25">
      <c r="B83">
        <f t="shared" si="3"/>
        <v>1.9440000000000006</v>
      </c>
      <c r="C83">
        <f t="shared" si="2"/>
        <v>-5.5726072740715065</v>
      </c>
    </row>
    <row r="84" spans="2:3" x14ac:dyDescent="0.25">
      <c r="B84">
        <f t="shared" si="3"/>
        <v>1.9540000000000006</v>
      </c>
      <c r="C84">
        <f t="shared" si="2"/>
        <v>-5.4351695179514312</v>
      </c>
    </row>
    <row r="85" spans="2:3" x14ac:dyDescent="0.25">
      <c r="B85">
        <f t="shared" si="3"/>
        <v>1.9640000000000006</v>
      </c>
      <c r="C85">
        <f t="shared" si="2"/>
        <v>-5.2993055584522626</v>
      </c>
    </row>
    <row r="86" spans="2:3" x14ac:dyDescent="0.25">
      <c r="B86">
        <f t="shared" si="3"/>
        <v>1.9740000000000006</v>
      </c>
      <c r="C86">
        <f t="shared" si="2"/>
        <v>-5.1649710568758049</v>
      </c>
    </row>
    <row r="87" spans="2:3" x14ac:dyDescent="0.25">
      <c r="B87">
        <f t="shared" si="3"/>
        <v>1.9840000000000007</v>
      </c>
      <c r="C87">
        <f t="shared" si="2"/>
        <v>-5.0321234494016114</v>
      </c>
    </row>
    <row r="88" spans="2:3" x14ac:dyDescent="0.25">
      <c r="B88">
        <f t="shared" si="3"/>
        <v>1.9940000000000007</v>
      </c>
      <c r="C88">
        <f t="shared" si="2"/>
        <v>-4.9007218529457628</v>
      </c>
    </row>
    <row r="89" spans="2:3" x14ac:dyDescent="0.25">
      <c r="B89">
        <f t="shared" si="3"/>
        <v>2.0040000000000004</v>
      </c>
      <c r="C89">
        <f t="shared" si="2"/>
        <v>-4.7707269771720604</v>
      </c>
    </row>
    <row r="90" spans="2:3" x14ac:dyDescent="0.25">
      <c r="B90">
        <f t="shared" si="3"/>
        <v>2.0140000000000002</v>
      </c>
      <c r="C90">
        <f t="shared" si="2"/>
        <v>-4.6421010421791813</v>
      </c>
    </row>
    <row r="91" spans="2:3" x14ac:dyDescent="0.25">
      <c r="B91">
        <f t="shared" si="3"/>
        <v>2.024</v>
      </c>
      <c r="C91">
        <f t="shared" si="2"/>
        <v>-4.5148077014299481</v>
      </c>
    </row>
    <row r="92" spans="2:3" x14ac:dyDescent="0.25">
      <c r="B92">
        <f t="shared" si="3"/>
        <v>2.0339999999999998</v>
      </c>
      <c r="C92">
        <f t="shared" si="2"/>
        <v>-4.3888119695270085</v>
      </c>
    </row>
    <row r="93" spans="2:3" x14ac:dyDescent="0.25">
      <c r="B93">
        <f t="shared" si="3"/>
        <v>2.0439999999999996</v>
      </c>
      <c r="C93">
        <f t="shared" si="2"/>
        <v>-4.2640801544736462</v>
      </c>
    </row>
    <row r="94" spans="2:3" x14ac:dyDescent="0.25">
      <c r="B94">
        <f t="shared" si="3"/>
        <v>2.0539999999999994</v>
      </c>
      <c r="C94">
        <f t="shared" si="2"/>
        <v>-4.1405797940894971</v>
      </c>
    </row>
    <row r="95" spans="2:3" x14ac:dyDescent="0.25">
      <c r="B95">
        <f t="shared" si="3"/>
        <v>2.0639999999999992</v>
      </c>
      <c r="C95">
        <f t="shared" si="2"/>
        <v>-4.0182795962789424</v>
      </c>
    </row>
    <row r="96" spans="2:3" x14ac:dyDescent="0.25">
      <c r="B96">
        <f t="shared" si="3"/>
        <v>2.073999999999999</v>
      </c>
      <c r="C96">
        <f t="shared" si="2"/>
        <v>-3.8971493828752894</v>
      </c>
    </row>
    <row r="97" spans="2:3" x14ac:dyDescent="0.25">
      <c r="B97">
        <f t="shared" si="3"/>
        <v>2.0839999999999987</v>
      </c>
      <c r="C97">
        <f t="shared" si="2"/>
        <v>-3.7771600368068281</v>
      </c>
    </row>
    <row r="98" spans="2:3" x14ac:dyDescent="0.25">
      <c r="B98">
        <f t="shared" si="3"/>
        <v>2.0939999999999985</v>
      </c>
      <c r="C98">
        <f t="shared" si="2"/>
        <v>-3.6582834523515757</v>
      </c>
    </row>
    <row r="99" spans="2:3" x14ac:dyDescent="0.25">
      <c r="B99">
        <f t="shared" si="3"/>
        <v>2.1039999999999983</v>
      </c>
      <c r="C99">
        <f t="shared" si="2"/>
        <v>-3.5404924882664535</v>
      </c>
    </row>
    <row r="100" spans="2:3" x14ac:dyDescent="0.25">
      <c r="B100">
        <f t="shared" si="3"/>
        <v>2.1139999999999981</v>
      </c>
      <c r="C100">
        <f t="shared" si="2"/>
        <v>-3.4237609235937523</v>
      </c>
    </row>
    <row r="101" spans="2:3" x14ac:dyDescent="0.25">
      <c r="B101">
        <f t="shared" si="3"/>
        <v>2.1239999999999979</v>
      </c>
      <c r="C101">
        <f t="shared" si="2"/>
        <v>-3.3080634159633551</v>
      </c>
    </row>
    <row r="102" spans="2:3" x14ac:dyDescent="0.25">
      <c r="B102">
        <f t="shared" si="3"/>
        <v>2.1339999999999977</v>
      </c>
      <c r="C102">
        <f t="shared" si="2"/>
        <v>-3.1933754622233312</v>
      </c>
    </row>
    <row r="103" spans="2:3" x14ac:dyDescent="0.25">
      <c r="B103">
        <f t="shared" si="3"/>
        <v>2.1439999999999975</v>
      </c>
      <c r="C103">
        <f t="shared" si="2"/>
        <v>-3.0796733612445752</v>
      </c>
    </row>
    <row r="104" spans="2:3" x14ac:dyDescent="0.25">
      <c r="B104">
        <f t="shared" si="3"/>
        <v>2.1539999999999973</v>
      </c>
      <c r="C104">
        <f t="shared" si="2"/>
        <v>-2.9669341787568229</v>
      </c>
    </row>
    <row r="105" spans="2:3" x14ac:dyDescent="0.25">
      <c r="B105">
        <f t="shared" si="3"/>
        <v>2.163999999999997</v>
      </c>
      <c r="C105">
        <f t="shared" si="2"/>
        <v>-2.8551357140843319</v>
      </c>
    </row>
    <row r="106" spans="2:3" x14ac:dyDescent="0.25">
      <c r="B106">
        <f t="shared" si="3"/>
        <v>2.1739999999999968</v>
      </c>
      <c r="C106">
        <f t="shared" si="2"/>
        <v>-2.7442564686592146</v>
      </c>
    </row>
    <row r="107" spans="2:3" x14ac:dyDescent="0.25">
      <c r="B107">
        <f t="shared" si="3"/>
        <v>2.1839999999999966</v>
      </c>
      <c r="C107">
        <f t="shared" si="2"/>
        <v>-2.634275616199595</v>
      </c>
    </row>
    <row r="108" spans="2:3" x14ac:dyDescent="0.25">
      <c r="B108">
        <f t="shared" si="3"/>
        <v>2.1939999999999964</v>
      </c>
      <c r="C108">
        <f t="shared" si="2"/>
        <v>-2.5251729744479494</v>
      </c>
    </row>
    <row r="109" spans="2:3" x14ac:dyDescent="0.25">
      <c r="B109">
        <f t="shared" si="3"/>
        <v>2.2039999999999962</v>
      </c>
      <c r="C109">
        <f t="shared" si="2"/>
        <v>-2.4169289783725727</v>
      </c>
    </row>
    <row r="110" spans="2:3" x14ac:dyDescent="0.25">
      <c r="B110">
        <f t="shared" si="3"/>
        <v>2.213999999999996</v>
      </c>
      <c r="C110">
        <f t="shared" si="2"/>
        <v>-2.309524654742134</v>
      </c>
    </row>
    <row r="111" spans="2:3" x14ac:dyDescent="0.25">
      <c r="B111">
        <f t="shared" si="3"/>
        <v>2.2239999999999958</v>
      </c>
      <c r="C111">
        <f t="shared" si="2"/>
        <v>-2.2029415979896765</v>
      </c>
    </row>
    <row r="112" spans="2:3" x14ac:dyDescent="0.25">
      <c r="B112">
        <f t="shared" si="3"/>
        <v>2.2339999999999955</v>
      </c>
      <c r="C112">
        <f t="shared" si="2"/>
        <v>-2.0971619472882157</v>
      </c>
    </row>
    <row r="113" spans="2:3" x14ac:dyDescent="0.25">
      <c r="B113">
        <f t="shared" si="3"/>
        <v>2.2439999999999953</v>
      </c>
      <c r="C113">
        <f t="shared" si="2"/>
        <v>-1.9921683647656536</v>
      </c>
    </row>
    <row r="114" spans="2:3" x14ac:dyDescent="0.25">
      <c r="B114">
        <f t="shared" si="3"/>
        <v>2.2539999999999951</v>
      </c>
      <c r="C114">
        <f t="shared" si="2"/>
        <v>-1.8879440147915787</v>
      </c>
    </row>
    <row r="115" spans="2:3" x14ac:dyDescent="0.25">
      <c r="B115">
        <f t="shared" si="3"/>
        <v>2.2639999999999949</v>
      </c>
      <c r="C115">
        <f t="shared" si="2"/>
        <v>-1.7844725442732319</v>
      </c>
    </row>
    <row r="116" spans="2:3" x14ac:dyDescent="0.25">
      <c r="B116">
        <f t="shared" si="3"/>
        <v>2.2739999999999947</v>
      </c>
      <c r="C116">
        <f t="shared" si="2"/>
        <v>-1.6817380639020563</v>
      </c>
    </row>
    <row r="117" spans="2:3" x14ac:dyDescent="0.25">
      <c r="B117">
        <f t="shared" si="3"/>
        <v>2.2839999999999945</v>
      </c>
      <c r="C117">
        <f t="shared" si="2"/>
        <v>-1.5797251302963033</v>
      </c>
    </row>
    <row r="118" spans="2:3" x14ac:dyDescent="0.25">
      <c r="B118">
        <f t="shared" si="3"/>
        <v>2.2939999999999943</v>
      </c>
      <c r="C118">
        <f t="shared" si="2"/>
        <v>-1.4784187289886219</v>
      </c>
    </row>
    <row r="119" spans="2:3" x14ac:dyDescent="0.25">
      <c r="B119">
        <f t="shared" si="3"/>
        <v>2.3039999999999941</v>
      </c>
      <c r="C119">
        <f t="shared" si="2"/>
        <v>-1.3778042582110839</v>
      </c>
    </row>
    <row r="120" spans="2:3" x14ac:dyDescent="0.25">
      <c r="B120">
        <f t="shared" si="3"/>
        <v>2.3139999999999938</v>
      </c>
      <c r="C120">
        <f t="shared" si="2"/>
        <v>-1.2778675134330761</v>
      </c>
    </row>
    <row r="121" spans="2:3" x14ac:dyDescent="0.25">
      <c r="B121">
        <f t="shared" si="3"/>
        <v>2.3239999999999936</v>
      </c>
      <c r="C121">
        <f t="shared" si="2"/>
        <v>-1.1785946726103926</v>
      </c>
    </row>
    <row r="122" spans="2:3" x14ac:dyDescent="0.25">
      <c r="B122">
        <f t="shared" si="3"/>
        <v>2.3339999999999934</v>
      </c>
      <c r="C122">
        <f t="shared" si="2"/>
        <v>-1.0799722821065618</v>
      </c>
    </row>
    <row r="123" spans="2:3" x14ac:dyDescent="0.25">
      <c r="B123">
        <f t="shared" si="3"/>
        <v>2.3439999999999932</v>
      </c>
      <c r="C123">
        <f t="shared" si="2"/>
        <v>-0.98198724324988262</v>
      </c>
    </row>
    <row r="124" spans="2:3" x14ac:dyDescent="0.25">
      <c r="B124">
        <f t="shared" si="3"/>
        <v>2.353999999999993</v>
      </c>
      <c r="C124">
        <f t="shared" si="2"/>
        <v>-0.88462679949189393</v>
      </c>
    </row>
    <row r="125" spans="2:3" x14ac:dyDescent="0.25">
      <c r="B125">
        <f t="shared" si="3"/>
        <v>2.3639999999999928</v>
      </c>
      <c r="C125">
        <f t="shared" si="2"/>
        <v>-0.7878785241352535</v>
      </c>
    </row>
    <row r="126" spans="2:3" x14ac:dyDescent="0.25">
      <c r="B126">
        <f t="shared" si="3"/>
        <v>2.3739999999999926</v>
      </c>
      <c r="C126">
        <f t="shared" si="2"/>
        <v>-0.69173030860082818</v>
      </c>
    </row>
    <row r="127" spans="2:3" x14ac:dyDescent="0.25">
      <c r="B127">
        <f t="shared" si="3"/>
        <v>2.3839999999999923</v>
      </c>
      <c r="C127">
        <f t="shared" si="2"/>
        <v>-0.59617035120575856</v>
      </c>
    </row>
    <row r="128" spans="2:3" x14ac:dyDescent="0.25">
      <c r="B128">
        <f t="shared" si="3"/>
        <v>2.3939999999999921</v>
      </c>
      <c r="C128">
        <f t="shared" si="2"/>
        <v>-0.50118714642592366</v>
      </c>
    </row>
    <row r="129" spans="2:3" x14ac:dyDescent="0.25">
      <c r="B129">
        <f t="shared" si="3"/>
        <v>2.4039999999999919</v>
      </c>
      <c r="C129">
        <f t="shared" si="2"/>
        <v>-0.40676947461783897</v>
      </c>
    </row>
    <row r="130" spans="2:3" x14ac:dyDescent="0.25">
      <c r="B130">
        <f t="shared" si="3"/>
        <v>2.4139999999999917</v>
      </c>
      <c r="C130">
        <f t="shared" si="2"/>
        <v>-0.31290639217646543</v>
      </c>
    </row>
    <row r="131" spans="2:3" x14ac:dyDescent="0.25">
      <c r="B131">
        <f t="shared" si="3"/>
        <v>2.4239999999999915</v>
      </c>
      <c r="C131">
        <f t="shared" si="2"/>
        <v>-0.21958722210690595</v>
      </c>
    </row>
    <row r="132" spans="2:3" x14ac:dyDescent="0.25">
      <c r="B132">
        <f t="shared" si="3"/>
        <v>2.4339999999999913</v>
      </c>
      <c r="C132">
        <f t="shared" si="2"/>
        <v>-0.126801544989112</v>
      </c>
    </row>
    <row r="133" spans="2:3" x14ac:dyDescent="0.25">
      <c r="B133">
        <f t="shared" si="3"/>
        <v>2.4439999999999911</v>
      </c>
      <c r="C133">
        <f t="shared" si="2"/>
        <v>-3.4539190316055013E-2</v>
      </c>
    </row>
    <row r="134" spans="2:3" x14ac:dyDescent="0.25">
      <c r="B134">
        <f t="shared" si="3"/>
        <v>2.4539999999999909</v>
      </c>
      <c r="C134">
        <f t="shared" si="2"/>
        <v>5.7209771813127475E-2</v>
      </c>
    </row>
    <row r="135" spans="2:3" x14ac:dyDescent="0.25">
      <c r="B135">
        <f t="shared" si="3"/>
        <v>2.4639999999999906</v>
      </c>
      <c r="C135">
        <f t="shared" si="2"/>
        <v>0.14845503866241572</v>
      </c>
    </row>
    <row r="136" spans="2:3" x14ac:dyDescent="0.25">
      <c r="B136">
        <f t="shared" si="3"/>
        <v>2.4739999999999904</v>
      </c>
      <c r="C136">
        <f t="shared" si="2"/>
        <v>0.23920608250704412</v>
      </c>
    </row>
    <row r="137" spans="2:3" x14ac:dyDescent="0.25">
      <c r="B137">
        <f t="shared" si="3"/>
        <v>2.4839999999999902</v>
      </c>
      <c r="C137">
        <f t="shared" si="2"/>
        <v>0.32947215797599405</v>
      </c>
    </row>
    <row r="138" spans="2:3" x14ac:dyDescent="0.25">
      <c r="B138">
        <f t="shared" si="3"/>
        <v>2.49399999999999</v>
      </c>
      <c r="C138">
        <f t="shared" si="2"/>
        <v>0.41926230910346796</v>
      </c>
    </row>
    <row r="139" spans="2:3" x14ac:dyDescent="0.25">
      <c r="B139">
        <f t="shared" si="3"/>
        <v>2.5039999999999898</v>
      </c>
      <c r="C139">
        <f t="shared" si="2"/>
        <v>0.5085853761032233</v>
      </c>
    </row>
    <row r="140" spans="2:3" x14ac:dyDescent="0.25">
      <c r="B140">
        <f t="shared" si="3"/>
        <v>2.5139999999999896</v>
      </c>
      <c r="C140">
        <f t="shared" si="2"/>
        <v>0.59745000187875874</v>
      </c>
    </row>
    <row r="141" spans="2:3" x14ac:dyDescent="0.25">
      <c r="B141">
        <f t="shared" si="3"/>
        <v>2.5239999999999894</v>
      </c>
      <c r="C141">
        <f t="shared" ref="C141:C204" si="4">$C$10*LN((B141-$C$5)/($C$5+$C$6-B141))+$C$9</f>
        <v>0.68586463828175859</v>
      </c>
    </row>
    <row r="142" spans="2:3" x14ac:dyDescent="0.25">
      <c r="B142">
        <f t="shared" si="3"/>
        <v>2.5339999999999892</v>
      </c>
      <c r="C142">
        <f t="shared" si="4"/>
        <v>0.77383755213049099</v>
      </c>
    </row>
    <row r="143" spans="2:3" x14ac:dyDescent="0.25">
      <c r="B143">
        <f t="shared" ref="B143:B206" si="5">B142+0.01</f>
        <v>2.5439999999999889</v>
      </c>
      <c r="C143">
        <f t="shared" si="4"/>
        <v>0.86137683099919116</v>
      </c>
    </row>
    <row r="144" spans="2:3" x14ac:dyDescent="0.25">
      <c r="B144">
        <f t="shared" si="5"/>
        <v>2.5539999999999887</v>
      </c>
      <c r="C144">
        <f t="shared" si="4"/>
        <v>0.94849038878895264</v>
      </c>
    </row>
    <row r="145" spans="2:3" x14ac:dyDescent="0.25">
      <c r="B145">
        <f t="shared" si="5"/>
        <v>2.5639999999999885</v>
      </c>
      <c r="C145">
        <f t="shared" si="4"/>
        <v>1.035185971089966</v>
      </c>
    </row>
    <row r="146" spans="2:3" x14ac:dyDescent="0.25">
      <c r="B146">
        <f t="shared" si="5"/>
        <v>2.5739999999999883</v>
      </c>
      <c r="C146">
        <f t="shared" si="4"/>
        <v>1.1214711603446226</v>
      </c>
    </row>
    <row r="147" spans="2:3" x14ac:dyDescent="0.25">
      <c r="B147">
        <f t="shared" si="5"/>
        <v>2.5839999999999881</v>
      </c>
      <c r="C147">
        <f t="shared" si="4"/>
        <v>1.2073533808202797</v>
      </c>
    </row>
    <row r="148" spans="2:3" x14ac:dyDescent="0.25">
      <c r="B148">
        <f t="shared" si="5"/>
        <v>2.5939999999999879</v>
      </c>
      <c r="C148">
        <f t="shared" si="4"/>
        <v>1.2928399034002425</v>
      </c>
    </row>
    <row r="149" spans="2:3" x14ac:dyDescent="0.25">
      <c r="B149">
        <f t="shared" si="5"/>
        <v>2.6039999999999877</v>
      </c>
      <c r="C149">
        <f t="shared" si="4"/>
        <v>1.3779378502009081</v>
      </c>
    </row>
    <row r="150" spans="2:3" x14ac:dyDescent="0.25">
      <c r="B150">
        <f t="shared" si="5"/>
        <v>2.6139999999999874</v>
      </c>
      <c r="C150">
        <f t="shared" si="4"/>
        <v>1.462654199022718</v>
      </c>
    </row>
    <row r="151" spans="2:3" x14ac:dyDescent="0.25">
      <c r="B151">
        <f t="shared" si="5"/>
        <v>2.6239999999999872</v>
      </c>
      <c r="C151">
        <f t="shared" si="4"/>
        <v>1.5469957876421496</v>
      </c>
    </row>
    <row r="152" spans="2:3" x14ac:dyDescent="0.25">
      <c r="B152">
        <f t="shared" si="5"/>
        <v>2.633999999999987</v>
      </c>
      <c r="C152">
        <f t="shared" si="4"/>
        <v>1.630969317951604</v>
      </c>
    </row>
    <row r="153" spans="2:3" x14ac:dyDescent="0.25">
      <c r="B153">
        <f t="shared" si="5"/>
        <v>2.6439999999999868</v>
      </c>
      <c r="C153">
        <f t="shared" si="4"/>
        <v>1.714581359953721</v>
      </c>
    </row>
    <row r="154" spans="2:3" x14ac:dyDescent="0.25">
      <c r="B154">
        <f t="shared" si="5"/>
        <v>2.6539999999999866</v>
      </c>
      <c r="C154">
        <f t="shared" si="4"/>
        <v>1.7978383556163129</v>
      </c>
    </row>
    <row r="155" spans="2:3" x14ac:dyDescent="0.25">
      <c r="B155">
        <f t="shared" si="5"/>
        <v>2.6639999999999864</v>
      </c>
      <c r="C155">
        <f t="shared" si="4"/>
        <v>1.8807466225938292</v>
      </c>
    </row>
    <row r="156" spans="2:3" x14ac:dyDescent="0.25">
      <c r="B156">
        <f t="shared" si="5"/>
        <v>2.6739999999999862</v>
      </c>
      <c r="C156">
        <f t="shared" si="4"/>
        <v>1.9633123578209561</v>
      </c>
    </row>
    <row r="157" spans="2:3" x14ac:dyDescent="0.25">
      <c r="B157">
        <f t="shared" si="5"/>
        <v>2.683999999999986</v>
      </c>
      <c r="C157">
        <f t="shared" si="4"/>
        <v>2.0455416409837026</v>
      </c>
    </row>
    <row r="158" spans="2:3" x14ac:dyDescent="0.25">
      <c r="B158">
        <f t="shared" si="5"/>
        <v>2.6939999999999857</v>
      </c>
      <c r="C158">
        <f t="shared" si="4"/>
        <v>2.1274404378730267</v>
      </c>
    </row>
    <row r="159" spans="2:3" x14ac:dyDescent="0.25">
      <c r="B159">
        <f t="shared" si="5"/>
        <v>2.7039999999999855</v>
      </c>
      <c r="C159">
        <f t="shared" si="4"/>
        <v>2.209014603625886</v>
      </c>
    </row>
    <row r="160" spans="2:3" x14ac:dyDescent="0.25">
      <c r="B160">
        <f t="shared" si="5"/>
        <v>2.7139999999999853</v>
      </c>
      <c r="C160">
        <f t="shared" si="4"/>
        <v>2.2902698858582884</v>
      </c>
    </row>
    <row r="161" spans="2:3" x14ac:dyDescent="0.25">
      <c r="B161">
        <f t="shared" si="5"/>
        <v>2.7239999999999851</v>
      </c>
      <c r="C161">
        <f t="shared" si="4"/>
        <v>2.3712119276947625</v>
      </c>
    </row>
    <row r="162" spans="2:3" x14ac:dyDescent="0.25">
      <c r="B162">
        <f t="shared" si="5"/>
        <v>2.7339999999999849</v>
      </c>
      <c r="C162">
        <f t="shared" si="4"/>
        <v>2.451846270698427</v>
      </c>
    </row>
    <row r="163" spans="2:3" x14ac:dyDescent="0.25">
      <c r="B163">
        <f t="shared" si="5"/>
        <v>2.7439999999999847</v>
      </c>
      <c r="C163">
        <f t="shared" si="4"/>
        <v>2.5321783577056456</v>
      </c>
    </row>
    <row r="164" spans="2:3" x14ac:dyDescent="0.25">
      <c r="B164">
        <f t="shared" si="5"/>
        <v>2.7539999999999845</v>
      </c>
      <c r="C164">
        <f t="shared" si="4"/>
        <v>2.6122135355691167</v>
      </c>
    </row>
    <row r="165" spans="2:3" x14ac:dyDescent="0.25">
      <c r="B165">
        <f t="shared" si="5"/>
        <v>2.7639999999999842</v>
      </c>
      <c r="C165">
        <f t="shared" si="4"/>
        <v>2.6919570578129868</v>
      </c>
    </row>
    <row r="166" spans="2:3" x14ac:dyDescent="0.25">
      <c r="B166">
        <f t="shared" si="5"/>
        <v>2.773999999999984</v>
      </c>
      <c r="C166">
        <f t="shared" si="4"/>
        <v>2.7714140872035005</v>
      </c>
    </row>
    <row r="167" spans="2:3" x14ac:dyDescent="0.25">
      <c r="B167">
        <f t="shared" si="5"/>
        <v>2.7839999999999838</v>
      </c>
      <c r="C167">
        <f t="shared" si="4"/>
        <v>2.8505896982384709</v>
      </c>
    </row>
    <row r="168" spans="2:3" x14ac:dyDescent="0.25">
      <c r="B168">
        <f t="shared" si="5"/>
        <v>2.7939999999999836</v>
      </c>
      <c r="C168">
        <f t="shared" si="4"/>
        <v>2.929488879558777</v>
      </c>
    </row>
    <row r="169" spans="2:3" x14ac:dyDescent="0.25">
      <c r="B169">
        <f t="shared" si="5"/>
        <v>2.8039999999999834</v>
      </c>
      <c r="C169">
        <f t="shared" si="4"/>
        <v>3.0081165362848674</v>
      </c>
    </row>
    <row r="170" spans="2:3" x14ac:dyDescent="0.25">
      <c r="B170">
        <f t="shared" si="5"/>
        <v>2.8139999999999832</v>
      </c>
      <c r="C170">
        <f t="shared" si="4"/>
        <v>3.0864774922812073</v>
      </c>
    </row>
    <row r="171" spans="2:3" x14ac:dyDescent="0.25">
      <c r="B171">
        <f t="shared" si="5"/>
        <v>2.823999999999983</v>
      </c>
      <c r="C171">
        <f t="shared" si="4"/>
        <v>3.1645764923514079</v>
      </c>
    </row>
    <row r="172" spans="2:3" x14ac:dyDescent="0.25">
      <c r="B172">
        <f t="shared" si="5"/>
        <v>2.8339999999999828</v>
      </c>
      <c r="C172">
        <f t="shared" si="4"/>
        <v>3.2424182043666816</v>
      </c>
    </row>
    <row r="173" spans="2:3" x14ac:dyDescent="0.25">
      <c r="B173">
        <f t="shared" si="5"/>
        <v>2.8439999999999825</v>
      </c>
      <c r="C173">
        <f t="shared" si="4"/>
        <v>3.3200072213301821</v>
      </c>
    </row>
    <row r="174" spans="2:3" x14ac:dyDescent="0.25">
      <c r="B174">
        <f t="shared" si="5"/>
        <v>2.8539999999999823</v>
      </c>
      <c r="C174">
        <f t="shared" si="4"/>
        <v>3.3973480633796154</v>
      </c>
    </row>
    <row r="175" spans="2:3" x14ac:dyDescent="0.25">
      <c r="B175">
        <f t="shared" si="5"/>
        <v>2.8639999999999821</v>
      </c>
      <c r="C175">
        <f t="shared" si="4"/>
        <v>3.4744451797304654</v>
      </c>
    </row>
    <row r="176" spans="2:3" x14ac:dyDescent="0.25">
      <c r="B176">
        <f t="shared" si="5"/>
        <v>2.8739999999999819</v>
      </c>
      <c r="C176">
        <f t="shared" si="4"/>
        <v>3.5513029505620413</v>
      </c>
    </row>
    <row r="177" spans="2:3" x14ac:dyDescent="0.25">
      <c r="B177">
        <f t="shared" si="5"/>
        <v>2.8839999999999817</v>
      </c>
      <c r="C177">
        <f t="shared" si="4"/>
        <v>3.6279256888484781</v>
      </c>
    </row>
    <row r="178" spans="2:3" x14ac:dyDescent="0.25">
      <c r="B178">
        <f t="shared" si="5"/>
        <v>2.8939999999999815</v>
      </c>
      <c r="C178">
        <f t="shared" si="4"/>
        <v>3.7043176421367301</v>
      </c>
    </row>
    <row r="179" spans="2:3" x14ac:dyDescent="0.25">
      <c r="B179">
        <f t="shared" si="5"/>
        <v>2.9039999999999813</v>
      </c>
      <c r="C179">
        <f t="shared" si="4"/>
        <v>3.7804829942734912</v>
      </c>
    </row>
    <row r="180" spans="2:3" x14ac:dyDescent="0.25">
      <c r="B180">
        <f t="shared" si="5"/>
        <v>2.913999999999981</v>
      </c>
      <c r="C180">
        <f t="shared" si="4"/>
        <v>3.8564258670829554</v>
      </c>
    </row>
    <row r="181" spans="2:3" x14ac:dyDescent="0.25">
      <c r="B181">
        <f t="shared" si="5"/>
        <v>2.9239999999999808</v>
      </c>
      <c r="C181">
        <f t="shared" si="4"/>
        <v>3.9321503219971552</v>
      </c>
    </row>
    <row r="182" spans="2:3" x14ac:dyDescent="0.25">
      <c r="B182">
        <f t="shared" si="5"/>
        <v>2.9339999999999806</v>
      </c>
      <c r="C182">
        <f t="shared" si="4"/>
        <v>4.007660361640653</v>
      </c>
    </row>
    <row r="183" spans="2:3" x14ac:dyDescent="0.25">
      <c r="B183">
        <f t="shared" si="5"/>
        <v>2.9439999999999804</v>
      </c>
      <c r="C183">
        <f t="shared" si="4"/>
        <v>4.0829599313711977</v>
      </c>
    </row>
    <row r="184" spans="2:3" x14ac:dyDescent="0.25">
      <c r="B184">
        <f t="shared" si="5"/>
        <v>2.9539999999999802</v>
      </c>
      <c r="C184">
        <f t="shared" si="4"/>
        <v>4.1580529207779682</v>
      </c>
    </row>
    <row r="185" spans="2:3" x14ac:dyDescent="0.25">
      <c r="B185">
        <f t="shared" si="5"/>
        <v>2.96399999999998</v>
      </c>
      <c r="C185">
        <f t="shared" si="4"/>
        <v>4.2329431651388782</v>
      </c>
    </row>
    <row r="186" spans="2:3" x14ac:dyDescent="0.25">
      <c r="B186">
        <f t="shared" si="5"/>
        <v>2.9739999999999798</v>
      </c>
      <c r="C186">
        <f t="shared" si="4"/>
        <v>4.3076344468384642</v>
      </c>
    </row>
    <row r="187" spans="2:3" x14ac:dyDescent="0.25">
      <c r="B187">
        <f t="shared" si="5"/>
        <v>2.9839999999999796</v>
      </c>
      <c r="C187">
        <f t="shared" si="4"/>
        <v>4.3821304967477017</v>
      </c>
    </row>
    <row r="188" spans="2:3" x14ac:dyDescent="0.25">
      <c r="B188">
        <f t="shared" si="5"/>
        <v>2.9939999999999793</v>
      </c>
      <c r="C188">
        <f t="shared" si="4"/>
        <v>4.4564349955671423</v>
      </c>
    </row>
    <row r="189" spans="2:3" x14ac:dyDescent="0.25">
      <c r="B189">
        <f t="shared" si="5"/>
        <v>3.0039999999999791</v>
      </c>
      <c r="C189">
        <f t="shared" si="4"/>
        <v>4.5305515751346439</v>
      </c>
    </row>
    <row r="190" spans="2:3" x14ac:dyDescent="0.25">
      <c r="B190">
        <f t="shared" si="5"/>
        <v>3.0139999999999789</v>
      </c>
      <c r="C190">
        <f t="shared" si="4"/>
        <v>4.6044838196989568</v>
      </c>
    </row>
    <row r="191" spans="2:3" x14ac:dyDescent="0.25">
      <c r="B191">
        <f t="shared" si="5"/>
        <v>3.0239999999999787</v>
      </c>
      <c r="C191">
        <f t="shared" si="4"/>
        <v>4.6782352671603409</v>
      </c>
    </row>
    <row r="192" spans="2:3" x14ac:dyDescent="0.25">
      <c r="B192">
        <f t="shared" si="5"/>
        <v>3.0339999999999785</v>
      </c>
      <c r="C192">
        <f t="shared" si="4"/>
        <v>4.7518094102794057</v>
      </c>
    </row>
    <row r="193" spans="2:3" x14ac:dyDescent="0.25">
      <c r="B193">
        <f t="shared" si="5"/>
        <v>3.0439999999999783</v>
      </c>
      <c r="C193">
        <f t="shared" si="4"/>
        <v>4.8252096978552377</v>
      </c>
    </row>
    <row r="194" spans="2:3" x14ac:dyDescent="0.25">
      <c r="B194">
        <f t="shared" si="5"/>
        <v>3.0539999999999781</v>
      </c>
      <c r="C194">
        <f t="shared" si="4"/>
        <v>4.8984395358739157</v>
      </c>
    </row>
    <row r="195" spans="2:3" x14ac:dyDescent="0.25">
      <c r="B195">
        <f t="shared" si="5"/>
        <v>3.0639999999999779</v>
      </c>
      <c r="C195">
        <f t="shared" si="4"/>
        <v>4.9715022886284377</v>
      </c>
    </row>
    <row r="196" spans="2:3" x14ac:dyDescent="0.25">
      <c r="B196">
        <f t="shared" si="5"/>
        <v>3.0739999999999776</v>
      </c>
      <c r="C196">
        <f t="shared" si="4"/>
        <v>5.0444012798110274</v>
      </c>
    </row>
    <row r="197" spans="2:3" x14ac:dyDescent="0.25">
      <c r="B197">
        <f t="shared" si="5"/>
        <v>3.0839999999999774</v>
      </c>
      <c r="C197">
        <f t="shared" si="4"/>
        <v>5.1171397935788105</v>
      </c>
    </row>
    <row r="198" spans="2:3" x14ac:dyDescent="0.25">
      <c r="B198">
        <f t="shared" si="5"/>
        <v>3.0939999999999772</v>
      </c>
      <c r="C198">
        <f t="shared" si="4"/>
        <v>5.1897210755937451</v>
      </c>
    </row>
    <row r="199" spans="2:3" x14ac:dyDescent="0.25">
      <c r="B199">
        <f t="shared" si="5"/>
        <v>3.103999999999977</v>
      </c>
      <c r="C199">
        <f t="shared" si="4"/>
        <v>5.2621483340377111</v>
      </c>
    </row>
    <row r="200" spans="2:3" x14ac:dyDescent="0.25">
      <c r="B200">
        <f t="shared" si="5"/>
        <v>3.1139999999999768</v>
      </c>
      <c r="C200">
        <f t="shared" si="4"/>
        <v>5.3344247406036178</v>
      </c>
    </row>
    <row r="201" spans="2:3" x14ac:dyDescent="0.25">
      <c r="B201">
        <f t="shared" si="5"/>
        <v>3.1239999999999766</v>
      </c>
      <c r="C201">
        <f t="shared" si="4"/>
        <v>5.4065534314633314</v>
      </c>
    </row>
    <row r="202" spans="2:3" x14ac:dyDescent="0.25">
      <c r="B202">
        <f t="shared" si="5"/>
        <v>3.1339999999999764</v>
      </c>
      <c r="C202">
        <f t="shared" si="4"/>
        <v>5.4785375082132415</v>
      </c>
    </row>
    <row r="203" spans="2:3" x14ac:dyDescent="0.25">
      <c r="B203">
        <f t="shared" si="5"/>
        <v>3.1439999999999761</v>
      </c>
      <c r="C203">
        <f t="shared" si="4"/>
        <v>5.5503800387982167</v>
      </c>
    </row>
    <row r="204" spans="2:3" x14ac:dyDescent="0.25">
      <c r="B204">
        <f t="shared" si="5"/>
        <v>3.1539999999999759</v>
      </c>
      <c r="C204">
        <f t="shared" si="4"/>
        <v>5.6220840584146954</v>
      </c>
    </row>
    <row r="205" spans="2:3" x14ac:dyDescent="0.25">
      <c r="B205">
        <f t="shared" si="5"/>
        <v>3.1639999999999757</v>
      </c>
      <c r="C205">
        <f t="shared" ref="C205:C268" si="6">$C$10*LN((B205-$C$5)/($C$5+$C$6-B205))+$C$9</f>
        <v>5.69365257039364</v>
      </c>
    </row>
    <row r="206" spans="2:3" x14ac:dyDescent="0.25">
      <c r="B206">
        <f t="shared" si="5"/>
        <v>3.1739999999999755</v>
      </c>
      <c r="C206">
        <f t="shared" si="6"/>
        <v>5.7650885470640141</v>
      </c>
    </row>
    <row r="207" spans="2:3" x14ac:dyDescent="0.25">
      <c r="B207">
        <f t="shared" ref="B207:B270" si="7">B206+0.01</f>
        <v>3.1839999999999753</v>
      </c>
      <c r="C207">
        <f t="shared" si="6"/>
        <v>5.8363949305974732</v>
      </c>
    </row>
    <row r="208" spans="2:3" x14ac:dyDescent="0.25">
      <c r="B208">
        <f t="shared" si="7"/>
        <v>3.1939999999999751</v>
      </c>
      <c r="C208">
        <f t="shared" si="6"/>
        <v>5.9075746338349235</v>
      </c>
    </row>
    <row r="209" spans="2:3" x14ac:dyDescent="0.25">
      <c r="B209">
        <f t="shared" si="7"/>
        <v>3.2039999999999749</v>
      </c>
      <c r="C209">
        <f t="shared" si="6"/>
        <v>5.9786305410955398</v>
      </c>
    </row>
    <row r="210" spans="2:3" x14ac:dyDescent="0.25">
      <c r="B210">
        <f t="shared" si="7"/>
        <v>3.2139999999999747</v>
      </c>
      <c r="C210">
        <f t="shared" si="6"/>
        <v>6.0495655089688727</v>
      </c>
    </row>
    <row r="211" spans="2:3" x14ac:dyDescent="0.25">
      <c r="B211">
        <f t="shared" si="7"/>
        <v>3.2239999999999744</v>
      </c>
      <c r="C211">
        <f t="shared" si="6"/>
        <v>6.1203823670906141</v>
      </c>
    </row>
    <row r="212" spans="2:3" x14ac:dyDescent="0.25">
      <c r="B212">
        <f t="shared" si="7"/>
        <v>3.2339999999999742</v>
      </c>
      <c r="C212">
        <f t="shared" si="6"/>
        <v>6.1910839189026046</v>
      </c>
    </row>
    <row r="213" spans="2:3" x14ac:dyDescent="0.25">
      <c r="B213">
        <f t="shared" si="7"/>
        <v>3.243999999999974</v>
      </c>
      <c r="C213">
        <f t="shared" si="6"/>
        <v>6.2616729423975936</v>
      </c>
    </row>
    <row r="214" spans="2:3" x14ac:dyDescent="0.25">
      <c r="B214">
        <f t="shared" si="7"/>
        <v>3.2539999999999738</v>
      </c>
      <c r="C214">
        <f t="shared" si="6"/>
        <v>6.3321521908493263</v>
      </c>
    </row>
    <row r="215" spans="2:3" x14ac:dyDescent="0.25">
      <c r="B215">
        <f t="shared" si="7"/>
        <v>3.2639999999999736</v>
      </c>
      <c r="C215">
        <f t="shared" si="6"/>
        <v>6.4025243935284379</v>
      </c>
    </row>
    <row r="216" spans="2:3" x14ac:dyDescent="0.25">
      <c r="B216">
        <f t="shared" si="7"/>
        <v>3.2739999999999734</v>
      </c>
      <c r="C216">
        <f t="shared" si="6"/>
        <v>6.4727922564046612</v>
      </c>
    </row>
    <row r="217" spans="2:3" x14ac:dyDescent="0.25">
      <c r="B217">
        <f t="shared" si="7"/>
        <v>3.2839999999999732</v>
      </c>
      <c r="C217">
        <f t="shared" si="6"/>
        <v>6.5429584628358439</v>
      </c>
    </row>
    <row r="218" spans="2:3" x14ac:dyDescent="0.25">
      <c r="B218">
        <f t="shared" si="7"/>
        <v>3.2939999999999729</v>
      </c>
      <c r="C218">
        <f t="shared" si="6"/>
        <v>6.6130256742442102</v>
      </c>
    </row>
    <row r="219" spans="2:3" x14ac:dyDescent="0.25">
      <c r="B219">
        <f t="shared" si="7"/>
        <v>3.3039999999999727</v>
      </c>
      <c r="C219">
        <f t="shared" si="6"/>
        <v>6.6829965307803665</v>
      </c>
    </row>
    <row r="220" spans="2:3" x14ac:dyDescent="0.25">
      <c r="B220">
        <f t="shared" si="7"/>
        <v>3.3139999999999725</v>
      </c>
      <c r="C220">
        <f t="shared" si="6"/>
        <v>6.7528736519754471</v>
      </c>
    </row>
    <row r="221" spans="2:3" x14ac:dyDescent="0.25">
      <c r="B221">
        <f t="shared" si="7"/>
        <v>3.3239999999999723</v>
      </c>
      <c r="C221">
        <f t="shared" si="6"/>
        <v>6.8226596373818555</v>
      </c>
    </row>
    <row r="222" spans="2:3" x14ac:dyDescent="0.25">
      <c r="B222">
        <f t="shared" si="7"/>
        <v>3.3339999999999721</v>
      </c>
      <c r="C222">
        <f t="shared" si="6"/>
        <v>6.8923570672030081</v>
      </c>
    </row>
    <row r="223" spans="2:3" x14ac:dyDescent="0.25">
      <c r="B223">
        <f t="shared" si="7"/>
        <v>3.3439999999999719</v>
      </c>
      <c r="C223">
        <f t="shared" si="6"/>
        <v>6.9619685029124891</v>
      </c>
    </row>
    <row r="224" spans="2:3" x14ac:dyDescent="0.25">
      <c r="B224">
        <f t="shared" si="7"/>
        <v>3.3539999999999717</v>
      </c>
      <c r="C224">
        <f t="shared" si="6"/>
        <v>7.0314964878629951</v>
      </c>
    </row>
    <row r="225" spans="2:3" x14ac:dyDescent="0.25">
      <c r="B225">
        <f t="shared" si="7"/>
        <v>3.3639999999999715</v>
      </c>
      <c r="C225">
        <f t="shared" si="6"/>
        <v>7.1009435478854774</v>
      </c>
    </row>
    <row r="226" spans="2:3" x14ac:dyDescent="0.25">
      <c r="B226">
        <f t="shared" si="7"/>
        <v>3.3739999999999712</v>
      </c>
      <c r="C226">
        <f t="shared" si="6"/>
        <v>7.1703121918788248</v>
      </c>
    </row>
    <row r="227" spans="2:3" x14ac:dyDescent="0.25">
      <c r="B227">
        <f t="shared" si="7"/>
        <v>3.383999999999971</v>
      </c>
      <c r="C227">
        <f t="shared" si="6"/>
        <v>7.2396049123904707</v>
      </c>
    </row>
    <row r="228" spans="2:3" x14ac:dyDescent="0.25">
      <c r="B228">
        <f t="shared" si="7"/>
        <v>3.3939999999999708</v>
      </c>
      <c r="C228">
        <f t="shared" si="6"/>
        <v>7.3088241861882697</v>
      </c>
    </row>
    <row r="229" spans="2:3" x14ac:dyDescent="0.25">
      <c r="B229">
        <f t="shared" si="7"/>
        <v>3.4039999999999706</v>
      </c>
      <c r="C229">
        <f t="shared" si="6"/>
        <v>7.3779724748239923</v>
      </c>
    </row>
    <row r="230" spans="2:3" x14ac:dyDescent="0.25">
      <c r="B230">
        <f t="shared" si="7"/>
        <v>3.4139999999999704</v>
      </c>
      <c r="C230">
        <f t="shared" si="6"/>
        <v>7.447052225188755</v>
      </c>
    </row>
    <row r="231" spans="2:3" x14ac:dyDescent="0.25">
      <c r="B231">
        <f t="shared" si="7"/>
        <v>3.4239999999999702</v>
      </c>
      <c r="C231">
        <f t="shared" si="6"/>
        <v>7.5160658700607508</v>
      </c>
    </row>
    <row r="232" spans="2:3" x14ac:dyDescent="0.25">
      <c r="B232">
        <f t="shared" si="7"/>
        <v>3.43399999999997</v>
      </c>
      <c r="C232">
        <f t="shared" si="6"/>
        <v>7.5850158286455596</v>
      </c>
    </row>
    <row r="233" spans="2:3" x14ac:dyDescent="0.25">
      <c r="B233">
        <f t="shared" si="7"/>
        <v>3.4439999999999698</v>
      </c>
      <c r="C233">
        <f t="shared" si="6"/>
        <v>7.6539045071093703</v>
      </c>
    </row>
    <row r="234" spans="2:3" x14ac:dyDescent="0.25">
      <c r="B234">
        <f t="shared" si="7"/>
        <v>3.4539999999999695</v>
      </c>
      <c r="C234">
        <f t="shared" si="6"/>
        <v>7.722734299105424</v>
      </c>
    </row>
    <row r="235" spans="2:3" x14ac:dyDescent="0.25">
      <c r="B235">
        <f t="shared" si="7"/>
        <v>3.4639999999999693</v>
      </c>
      <c r="C235">
        <f t="shared" si="6"/>
        <v>7.7915075862939762</v>
      </c>
    </row>
    <row r="236" spans="2:3" x14ac:dyDescent="0.25">
      <c r="B236">
        <f t="shared" si="7"/>
        <v>3.4739999999999691</v>
      </c>
      <c r="C236">
        <f t="shared" si="6"/>
        <v>7.8602267388560447</v>
      </c>
    </row>
    <row r="237" spans="2:3" x14ac:dyDescent="0.25">
      <c r="B237">
        <f t="shared" si="7"/>
        <v>3.4839999999999689</v>
      </c>
      <c r="C237">
        <f t="shared" si="6"/>
        <v>7.9288941160012714</v>
      </c>
    </row>
    <row r="238" spans="2:3" x14ac:dyDescent="0.25">
      <c r="B238">
        <f t="shared" si="7"/>
        <v>3.4939999999999687</v>
      </c>
      <c r="C238">
        <f t="shared" si="6"/>
        <v>7.9975120664701507</v>
      </c>
    </row>
    <row r="239" spans="2:3" x14ac:dyDescent="0.25">
      <c r="B239">
        <f t="shared" si="7"/>
        <v>3.5039999999999685</v>
      </c>
      <c r="C239">
        <f t="shared" si="6"/>
        <v>8.0660829290309017</v>
      </c>
    </row>
    <row r="240" spans="2:3" x14ac:dyDescent="0.25">
      <c r="B240">
        <f t="shared" si="7"/>
        <v>3.5139999999999683</v>
      </c>
      <c r="C240">
        <f t="shared" si="6"/>
        <v>8.134609032971257</v>
      </c>
    </row>
    <row r="241" spans="2:3" x14ac:dyDescent="0.25">
      <c r="B241">
        <f t="shared" si="7"/>
        <v>3.523999999999968</v>
      </c>
      <c r="C241">
        <f t="shared" si="6"/>
        <v>8.2030926985854542</v>
      </c>
    </row>
    <row r="242" spans="2:3" x14ac:dyDescent="0.25">
      <c r="B242">
        <f t="shared" si="7"/>
        <v>3.5339999999999678</v>
      </c>
      <c r="C242">
        <f t="shared" si="6"/>
        <v>8.2715362376566404</v>
      </c>
    </row>
    <row r="243" spans="2:3" x14ac:dyDescent="0.25">
      <c r="B243">
        <f t="shared" si="7"/>
        <v>3.5439999999999676</v>
      </c>
      <c r="C243">
        <f t="shared" si="6"/>
        <v>8.3399419539350017</v>
      </c>
    </row>
    <row r="244" spans="2:3" x14ac:dyDescent="0.25">
      <c r="B244">
        <f t="shared" si="7"/>
        <v>3.5539999999999674</v>
      </c>
      <c r="C244">
        <f t="shared" si="6"/>
        <v>8.408312143611834</v>
      </c>
    </row>
    <row r="245" spans="2:3" x14ac:dyDescent="0.25">
      <c r="B245">
        <f t="shared" si="7"/>
        <v>3.5639999999999672</v>
      </c>
      <c r="C245">
        <f t="shared" si="6"/>
        <v>8.4766490957898188</v>
      </c>
    </row>
    <row r="246" spans="2:3" x14ac:dyDescent="0.25">
      <c r="B246">
        <f t="shared" si="7"/>
        <v>3.573999999999967</v>
      </c>
      <c r="C246">
        <f t="shared" si="6"/>
        <v>8.5449550929497295</v>
      </c>
    </row>
    <row r="247" spans="2:3" x14ac:dyDescent="0.25">
      <c r="B247">
        <f t="shared" si="7"/>
        <v>3.5839999999999668</v>
      </c>
      <c r="C247">
        <f t="shared" si="6"/>
        <v>8.6132324114138488</v>
      </c>
    </row>
    <row r="248" spans="2:3" x14ac:dyDescent="0.25">
      <c r="B248">
        <f t="shared" si="7"/>
        <v>3.5939999999999666</v>
      </c>
      <c r="C248">
        <f t="shared" si="6"/>
        <v>8.6814833218062848</v>
      </c>
    </row>
    <row r="249" spans="2:3" x14ac:dyDescent="0.25">
      <c r="B249">
        <f t="shared" si="7"/>
        <v>3.6039999999999663</v>
      </c>
      <c r="C249">
        <f t="shared" si="6"/>
        <v>8.7497100895104651</v>
      </c>
    </row>
    <row r="250" spans="2:3" x14ac:dyDescent="0.25">
      <c r="B250">
        <f t="shared" si="7"/>
        <v>3.6139999999999661</v>
      </c>
      <c r="C250">
        <f t="shared" si="6"/>
        <v>8.8179149751240118</v>
      </c>
    </row>
    <row r="251" spans="2:3" x14ac:dyDescent="0.25">
      <c r="B251">
        <f t="shared" si="7"/>
        <v>3.6239999999999659</v>
      </c>
      <c r="C251">
        <f t="shared" si="6"/>
        <v>8.8861002349112379</v>
      </c>
    </row>
    <row r="252" spans="2:3" x14ac:dyDescent="0.25">
      <c r="B252">
        <f t="shared" si="7"/>
        <v>3.6339999999999657</v>
      </c>
      <c r="C252">
        <f t="shared" si="6"/>
        <v>8.9542681212535058</v>
      </c>
    </row>
    <row r="253" spans="2:3" x14ac:dyDescent="0.25">
      <c r="B253">
        <f t="shared" si="7"/>
        <v>3.6439999999999655</v>
      </c>
      <c r="C253">
        <f t="shared" si="6"/>
        <v>9.0224208830976504</v>
      </c>
    </row>
    <row r="254" spans="2:3" x14ac:dyDescent="0.25">
      <c r="B254">
        <f t="shared" si="7"/>
        <v>3.6539999999999653</v>
      </c>
      <c r="C254">
        <f t="shared" si="6"/>
        <v>9.0905607664027048</v>
      </c>
    </row>
    <row r="255" spans="2:3" x14ac:dyDescent="0.25">
      <c r="B255">
        <f t="shared" si="7"/>
        <v>3.6639999999999651</v>
      </c>
      <c r="C255">
        <f t="shared" si="6"/>
        <v>9.1586900145851509</v>
      </c>
    </row>
    <row r="256" spans="2:3" x14ac:dyDescent="0.25">
      <c r="B256">
        <f t="shared" si="7"/>
        <v>3.6739999999999648</v>
      </c>
      <c r="C256">
        <f t="shared" si="6"/>
        <v>9.2268108689629127</v>
      </c>
    </row>
    <row r="257" spans="2:3" x14ac:dyDescent="0.25">
      <c r="B257">
        <f t="shared" si="7"/>
        <v>3.6839999999999646</v>
      </c>
      <c r="C257">
        <f t="shared" si="6"/>
        <v>9.2949255691983179</v>
      </c>
    </row>
    <row r="258" spans="2:3" x14ac:dyDescent="0.25">
      <c r="B258">
        <f t="shared" si="7"/>
        <v>3.6939999999999644</v>
      </c>
      <c r="C258">
        <f t="shared" si="6"/>
        <v>9.363036353740231</v>
      </c>
    </row>
    <row r="259" spans="2:3" x14ac:dyDescent="0.25">
      <c r="B259">
        <f t="shared" si="7"/>
        <v>3.7039999999999642</v>
      </c>
      <c r="C259">
        <f t="shared" si="6"/>
        <v>9.4311454602656077</v>
      </c>
    </row>
    <row r="260" spans="2:3" x14ac:dyDescent="0.25">
      <c r="B260">
        <f t="shared" si="7"/>
        <v>3.713999999999964</v>
      </c>
      <c r="C260">
        <f t="shared" si="6"/>
        <v>9.4992551261206408</v>
      </c>
    </row>
    <row r="261" spans="2:3" x14ac:dyDescent="0.25">
      <c r="B261">
        <f t="shared" si="7"/>
        <v>3.7239999999999638</v>
      </c>
      <c r="C261">
        <f t="shared" si="6"/>
        <v>9.5673675887617797</v>
      </c>
    </row>
    <row r="262" spans="2:3" x14ac:dyDescent="0.25">
      <c r="B262">
        <f t="shared" si="7"/>
        <v>3.7339999999999636</v>
      </c>
      <c r="C262">
        <f t="shared" si="6"/>
        <v>9.635485086196768</v>
      </c>
    </row>
    <row r="263" spans="2:3" x14ac:dyDescent="0.25">
      <c r="B263">
        <f t="shared" si="7"/>
        <v>3.7439999999999634</v>
      </c>
      <c r="C263">
        <f t="shared" si="6"/>
        <v>9.7036098574259775</v>
      </c>
    </row>
    <row r="264" spans="2:3" x14ac:dyDescent="0.25">
      <c r="B264">
        <f t="shared" si="7"/>
        <v>3.7539999999999631</v>
      </c>
      <c r="C264">
        <f t="shared" si="6"/>
        <v>9.7717441428842182</v>
      </c>
    </row>
    <row r="265" spans="2:3" x14ac:dyDescent="0.25">
      <c r="B265">
        <f t="shared" si="7"/>
        <v>3.7639999999999629</v>
      </c>
      <c r="C265">
        <f t="shared" si="6"/>
        <v>9.8398901848832701</v>
      </c>
    </row>
    <row r="266" spans="2:3" x14ac:dyDescent="0.25">
      <c r="B266">
        <f t="shared" si="7"/>
        <v>3.7739999999999627</v>
      </c>
      <c r="C266">
        <f t="shared" si="6"/>
        <v>9.9080502280553109</v>
      </c>
    </row>
    <row r="267" spans="2:3" x14ac:dyDescent="0.25">
      <c r="B267">
        <f t="shared" si="7"/>
        <v>3.7839999999999625</v>
      </c>
      <c r="C267">
        <f t="shared" si="6"/>
        <v>9.9762265197975335</v>
      </c>
    </row>
    <row r="268" spans="2:3" x14ac:dyDescent="0.25">
      <c r="B268">
        <f t="shared" si="7"/>
        <v>3.7939999999999623</v>
      </c>
      <c r="C268">
        <f t="shared" si="6"/>
        <v>10.044421310718095</v>
      </c>
    </row>
    <row r="269" spans="2:3" x14ac:dyDescent="0.25">
      <c r="B269">
        <f t="shared" si="7"/>
        <v>3.8039999999999621</v>
      </c>
      <c r="C269">
        <f t="shared" ref="C269:C332" si="8">$C$10*LN((B269-$C$5)/($C$5+$C$6-B269))+$C$9</f>
        <v>10.112636855083668</v>
      </c>
    </row>
    <row r="270" spans="2:3" x14ac:dyDescent="0.25">
      <c r="B270">
        <f t="shared" si="7"/>
        <v>3.8139999999999619</v>
      </c>
      <c r="C270">
        <f t="shared" si="8"/>
        <v>10.180875411268792</v>
      </c>
    </row>
    <row r="271" spans="2:3" x14ac:dyDescent="0.25">
      <c r="B271">
        <f t="shared" ref="B271:B334" si="9">B270+0.01</f>
        <v>3.8239999999999617</v>
      </c>
      <c r="C271">
        <f t="shared" si="8"/>
        <v>10.24913924220729</v>
      </c>
    </row>
    <row r="272" spans="2:3" x14ac:dyDescent="0.25">
      <c r="B272">
        <f t="shared" si="9"/>
        <v>3.8339999999999614</v>
      </c>
      <c r="C272">
        <f t="shared" si="8"/>
        <v>10.317430615845909</v>
      </c>
    </row>
    <row r="273" spans="2:3" x14ac:dyDescent="0.25">
      <c r="B273">
        <f t="shared" si="9"/>
        <v>3.8439999999999612</v>
      </c>
      <c r="C273">
        <f t="shared" si="8"/>
        <v>10.38575180560049</v>
      </c>
    </row>
    <row r="274" spans="2:3" x14ac:dyDescent="0.25">
      <c r="B274">
        <f t="shared" si="9"/>
        <v>3.853999999999961</v>
      </c>
      <c r="C274">
        <f t="shared" si="8"/>
        <v>10.45410509081483</v>
      </c>
    </row>
    <row r="275" spans="2:3" x14ac:dyDescent="0.25">
      <c r="B275">
        <f t="shared" si="9"/>
        <v>3.8639999999999608</v>
      </c>
      <c r="C275">
        <f t="shared" si="8"/>
        <v>10.522492757222533</v>
      </c>
    </row>
    <row r="276" spans="2:3" x14ac:dyDescent="0.25">
      <c r="B276">
        <f t="shared" si="9"/>
        <v>3.8739999999999606</v>
      </c>
      <c r="C276">
        <f t="shared" si="8"/>
        <v>10.59091709741203</v>
      </c>
    </row>
    <row r="277" spans="2:3" x14ac:dyDescent="0.25">
      <c r="B277">
        <f t="shared" si="9"/>
        <v>3.8839999999999604</v>
      </c>
      <c r="C277">
        <f t="shared" si="8"/>
        <v>10.659380411295045</v>
      </c>
    </row>
    <row r="278" spans="2:3" x14ac:dyDescent="0.25">
      <c r="B278">
        <f t="shared" si="9"/>
        <v>3.8939999999999602</v>
      </c>
      <c r="C278">
        <f t="shared" si="8"/>
        <v>10.72788500657874</v>
      </c>
    </row>
    <row r="279" spans="2:3" x14ac:dyDescent="0.25">
      <c r="B279">
        <f t="shared" si="9"/>
        <v>3.9039999999999599</v>
      </c>
      <c r="C279">
        <f t="shared" si="8"/>
        <v>10.796433199241777</v>
      </c>
    </row>
    <row r="280" spans="2:3" x14ac:dyDescent="0.25">
      <c r="B280">
        <f t="shared" si="9"/>
        <v>3.9139999999999597</v>
      </c>
      <c r="C280">
        <f t="shared" si="8"/>
        <v>10.865027314014565</v>
      </c>
    </row>
    <row r="281" spans="2:3" x14ac:dyDescent="0.25">
      <c r="B281">
        <f t="shared" si="9"/>
        <v>3.9239999999999595</v>
      </c>
      <c r="C281">
        <f t="shared" si="8"/>
        <v>10.933669684863906</v>
      </c>
    </row>
    <row r="282" spans="2:3" x14ac:dyDescent="0.25">
      <c r="B282">
        <f t="shared" si="9"/>
        <v>3.9339999999999593</v>
      </c>
      <c r="C282">
        <f t="shared" si="8"/>
        <v>11.002362655482379</v>
      </c>
    </row>
    <row r="283" spans="2:3" x14ac:dyDescent="0.25">
      <c r="B283">
        <f t="shared" si="9"/>
        <v>3.9439999999999591</v>
      </c>
      <c r="C283">
        <f t="shared" si="8"/>
        <v>11.071108579782607</v>
      </c>
    </row>
    <row r="284" spans="2:3" x14ac:dyDescent="0.25">
      <c r="B284">
        <f t="shared" si="9"/>
        <v>3.9539999999999589</v>
      </c>
      <c r="C284">
        <f t="shared" si="8"/>
        <v>11.139909822396801</v>
      </c>
    </row>
    <row r="285" spans="2:3" x14ac:dyDescent="0.25">
      <c r="B285">
        <f t="shared" si="9"/>
        <v>3.9639999999999587</v>
      </c>
      <c r="C285">
        <f t="shared" si="8"/>
        <v>11.208768759181751</v>
      </c>
    </row>
    <row r="286" spans="2:3" x14ac:dyDescent="0.25">
      <c r="B286">
        <f t="shared" si="9"/>
        <v>3.9739999999999585</v>
      </c>
      <c r="C286">
        <f t="shared" si="8"/>
        <v>11.277687777729607</v>
      </c>
    </row>
    <row r="287" spans="2:3" x14ac:dyDescent="0.25">
      <c r="B287">
        <f t="shared" si="9"/>
        <v>3.9839999999999582</v>
      </c>
      <c r="C287">
        <f t="shared" si="8"/>
        <v>11.34666927788469</v>
      </c>
    </row>
    <row r="288" spans="2:3" x14ac:dyDescent="0.25">
      <c r="B288">
        <f t="shared" si="9"/>
        <v>3.993999999999958</v>
      </c>
      <c r="C288">
        <f t="shared" si="8"/>
        <v>11.415715672266662</v>
      </c>
    </row>
    <row r="289" spans="2:3" x14ac:dyDescent="0.25">
      <c r="B289">
        <f t="shared" si="9"/>
        <v>4.0039999999999578</v>
      </c>
      <c r="C289">
        <f t="shared" si="8"/>
        <v>11.484829386800321</v>
      </c>
    </row>
    <row r="290" spans="2:3" x14ac:dyDescent="0.25">
      <c r="B290">
        <f t="shared" si="9"/>
        <v>4.0139999999999576</v>
      </c>
      <c r="C290">
        <f t="shared" si="8"/>
        <v>11.554012861252327</v>
      </c>
    </row>
    <row r="291" spans="2:3" x14ac:dyDescent="0.25">
      <c r="B291">
        <f t="shared" si="9"/>
        <v>4.0239999999999574</v>
      </c>
      <c r="C291">
        <f t="shared" si="8"/>
        <v>11.623268549775183</v>
      </c>
    </row>
    <row r="292" spans="2:3" x14ac:dyDescent="0.25">
      <c r="B292">
        <f t="shared" si="9"/>
        <v>4.0339999999999572</v>
      </c>
      <c r="C292">
        <f t="shared" si="8"/>
        <v>11.692598921458778</v>
      </c>
    </row>
    <row r="293" spans="2:3" x14ac:dyDescent="0.25">
      <c r="B293">
        <f t="shared" si="9"/>
        <v>4.043999999999957</v>
      </c>
      <c r="C293">
        <f t="shared" si="8"/>
        <v>11.762006460889801</v>
      </c>
    </row>
    <row r="294" spans="2:3" x14ac:dyDescent="0.25">
      <c r="B294">
        <f t="shared" si="9"/>
        <v>4.0539999999999567</v>
      </c>
      <c r="C294">
        <f t="shared" si="8"/>
        <v>11.831493668719393</v>
      </c>
    </row>
    <row r="295" spans="2:3" x14ac:dyDescent="0.25">
      <c r="B295">
        <f t="shared" si="9"/>
        <v>4.0639999999999565</v>
      </c>
      <c r="C295">
        <f t="shared" si="8"/>
        <v>11.901063062239338</v>
      </c>
    </row>
    <row r="296" spans="2:3" x14ac:dyDescent="0.25">
      <c r="B296">
        <f t="shared" si="9"/>
        <v>4.0739999999999563</v>
      </c>
      <c r="C296">
        <f t="shared" si="8"/>
        <v>11.970717175967165</v>
      </c>
    </row>
    <row r="297" spans="2:3" x14ac:dyDescent="0.25">
      <c r="B297">
        <f t="shared" si="9"/>
        <v>4.0839999999999561</v>
      </c>
      <c r="C297">
        <f t="shared" si="8"/>
        <v>12.040458562240524</v>
      </c>
    </row>
    <row r="298" spans="2:3" x14ac:dyDescent="0.25">
      <c r="B298">
        <f t="shared" si="9"/>
        <v>4.0939999999999559</v>
      </c>
      <c r="C298">
        <f t="shared" si="8"/>
        <v>12.110289791821161</v>
      </c>
    </row>
    <row r="299" spans="2:3" x14ac:dyDescent="0.25">
      <c r="B299">
        <f t="shared" si="9"/>
        <v>4.1039999999999557</v>
      </c>
      <c r="C299">
        <f t="shared" si="8"/>
        <v>12.180213454508944</v>
      </c>
    </row>
    <row r="300" spans="2:3" x14ac:dyDescent="0.25">
      <c r="B300">
        <f t="shared" si="9"/>
        <v>4.1139999999999555</v>
      </c>
      <c r="C300">
        <f t="shared" si="8"/>
        <v>12.250232159766245</v>
      </c>
    </row>
    <row r="301" spans="2:3" x14ac:dyDescent="0.25">
      <c r="B301">
        <f t="shared" si="9"/>
        <v>4.1239999999999553</v>
      </c>
      <c r="C301">
        <f t="shared" si="8"/>
        <v>12.320348537353139</v>
      </c>
    </row>
    <row r="302" spans="2:3" x14ac:dyDescent="0.25">
      <c r="B302">
        <f t="shared" si="9"/>
        <v>4.133999999999955</v>
      </c>
      <c r="C302">
        <f t="shared" si="8"/>
        <v>12.390565237973791</v>
      </c>
    </row>
    <row r="303" spans="2:3" x14ac:dyDescent="0.25">
      <c r="B303">
        <f t="shared" si="9"/>
        <v>4.1439999999999548</v>
      </c>
      <c r="C303">
        <f t="shared" si="8"/>
        <v>12.46088493393448</v>
      </c>
    </row>
    <row r="304" spans="2:3" x14ac:dyDescent="0.25">
      <c r="B304">
        <f t="shared" si="9"/>
        <v>4.1539999999999546</v>
      </c>
      <c r="C304">
        <f t="shared" si="8"/>
        <v>12.531310319813679</v>
      </c>
    </row>
    <row r="305" spans="2:3" x14ac:dyDescent="0.25">
      <c r="B305">
        <f t="shared" si="9"/>
        <v>4.1639999999999544</v>
      </c>
      <c r="C305">
        <f t="shared" si="8"/>
        <v>12.601844113144633</v>
      </c>
    </row>
    <row r="306" spans="2:3" x14ac:dyDescent="0.25">
      <c r="B306">
        <f t="shared" si="9"/>
        <v>4.1739999999999542</v>
      </c>
      <c r="C306">
        <f t="shared" si="8"/>
        <v>12.672489055110908</v>
      </c>
    </row>
    <row r="307" spans="2:3" x14ac:dyDescent="0.25">
      <c r="B307">
        <f t="shared" si="9"/>
        <v>4.183999999999954</v>
      </c>
      <c r="C307">
        <f t="shared" si="8"/>
        <v>12.743247911255391</v>
      </c>
    </row>
    <row r="308" spans="2:3" x14ac:dyDescent="0.25">
      <c r="B308">
        <f t="shared" si="9"/>
        <v>4.1939999999999538</v>
      </c>
      <c r="C308">
        <f t="shared" si="8"/>
        <v>12.814123472203214</v>
      </c>
    </row>
    <row r="309" spans="2:3" x14ac:dyDescent="0.25">
      <c r="B309">
        <f t="shared" si="9"/>
        <v>4.2039999999999536</v>
      </c>
      <c r="C309">
        <f t="shared" si="8"/>
        <v>12.885118554399105</v>
      </c>
    </row>
    <row r="310" spans="2:3" x14ac:dyDescent="0.25">
      <c r="B310">
        <f t="shared" si="9"/>
        <v>4.2139999999999533</v>
      </c>
      <c r="C310">
        <f t="shared" si="8"/>
        <v>12.956236000859713</v>
      </c>
    </row>
    <row r="311" spans="2:3" x14ac:dyDescent="0.25">
      <c r="B311">
        <f t="shared" si="9"/>
        <v>4.2239999999999531</v>
      </c>
      <c r="C311">
        <f t="shared" si="8"/>
        <v>13.027478681941423</v>
      </c>
    </row>
    <row r="312" spans="2:3" x14ac:dyDescent="0.25">
      <c r="B312">
        <f t="shared" si="9"/>
        <v>4.2339999999999529</v>
      </c>
      <c r="C312">
        <f t="shared" si="8"/>
        <v>13.098849496124217</v>
      </c>
    </row>
    <row r="313" spans="2:3" x14ac:dyDescent="0.25">
      <c r="B313">
        <f t="shared" si="9"/>
        <v>4.2439999999999527</v>
      </c>
      <c r="C313">
        <f t="shared" si="8"/>
        <v>13.170351370812167</v>
      </c>
    </row>
    <row r="314" spans="2:3" x14ac:dyDescent="0.25">
      <c r="B314">
        <f t="shared" si="9"/>
        <v>4.2539999999999525</v>
      </c>
      <c r="C314">
        <f t="shared" si="8"/>
        <v>13.241987263151147</v>
      </c>
    </row>
    <row r="315" spans="2:3" x14ac:dyDescent="0.25">
      <c r="B315">
        <f t="shared" si="9"/>
        <v>4.2639999999999523</v>
      </c>
      <c r="C315">
        <f t="shared" si="8"/>
        <v>13.313760160864375</v>
      </c>
    </row>
    <row r="316" spans="2:3" x14ac:dyDescent="0.25">
      <c r="B316">
        <f t="shared" si="9"/>
        <v>4.2739999999999521</v>
      </c>
      <c r="C316">
        <f t="shared" si="8"/>
        <v>13.385673083106409</v>
      </c>
    </row>
    <row r="317" spans="2:3" x14ac:dyDescent="0.25">
      <c r="B317">
        <f t="shared" si="9"/>
        <v>4.2839999999999518</v>
      </c>
      <c r="C317">
        <f t="shared" si="8"/>
        <v>13.4577290813363</v>
      </c>
    </row>
    <row r="318" spans="2:3" x14ac:dyDescent="0.25">
      <c r="B318">
        <f t="shared" si="9"/>
        <v>4.2939999999999516</v>
      </c>
      <c r="C318">
        <f t="shared" si="8"/>
        <v>13.529931240210496</v>
      </c>
    </row>
    <row r="319" spans="2:3" x14ac:dyDescent="0.25">
      <c r="B319">
        <f t="shared" si="9"/>
        <v>4.3039999999999514</v>
      </c>
      <c r="C319">
        <f t="shared" si="8"/>
        <v>13.602282678496305</v>
      </c>
    </row>
    <row r="320" spans="2:3" x14ac:dyDescent="0.25">
      <c r="B320">
        <f t="shared" si="9"/>
        <v>4.3139999999999512</v>
      </c>
      <c r="C320">
        <f t="shared" si="8"/>
        <v>13.674786550006534</v>
      </c>
    </row>
    <row r="321" spans="2:3" x14ac:dyDescent="0.25">
      <c r="B321">
        <f t="shared" si="9"/>
        <v>4.323999999999951</v>
      </c>
      <c r="C321">
        <f t="shared" si="8"/>
        <v>13.747446044556156</v>
      </c>
    </row>
    <row r="322" spans="2:3" x14ac:dyDescent="0.25">
      <c r="B322">
        <f t="shared" si="9"/>
        <v>4.3339999999999508</v>
      </c>
      <c r="C322">
        <f t="shared" si="8"/>
        <v>13.820264388941727</v>
      </c>
    </row>
    <row r="323" spans="2:3" x14ac:dyDescent="0.25">
      <c r="B323">
        <f t="shared" si="9"/>
        <v>4.3439999999999506</v>
      </c>
      <c r="C323">
        <f t="shared" si="8"/>
        <v>13.893244847944366</v>
      </c>
    </row>
    <row r="324" spans="2:3" x14ac:dyDescent="0.25">
      <c r="B324">
        <f t="shared" si="9"/>
        <v>4.3539999999999504</v>
      </c>
      <c r="C324">
        <f t="shared" si="8"/>
        <v>13.966390725357176</v>
      </c>
    </row>
    <row r="325" spans="2:3" x14ac:dyDescent="0.25">
      <c r="B325">
        <f t="shared" si="9"/>
        <v>4.3639999999999501</v>
      </c>
      <c r="C325">
        <f t="shared" si="8"/>
        <v>14.039705365037905</v>
      </c>
    </row>
    <row r="326" spans="2:3" x14ac:dyDescent="0.25">
      <c r="B326">
        <f t="shared" si="9"/>
        <v>4.3739999999999499</v>
      </c>
      <c r="C326">
        <f t="shared" si="8"/>
        <v>14.113192151987857</v>
      </c>
    </row>
    <row r="327" spans="2:3" x14ac:dyDescent="0.25">
      <c r="B327">
        <f t="shared" si="9"/>
        <v>4.3839999999999497</v>
      </c>
      <c r="C327">
        <f t="shared" si="8"/>
        <v>14.18685451345786</v>
      </c>
    </row>
    <row r="328" spans="2:3" x14ac:dyDescent="0.25">
      <c r="B328">
        <f t="shared" si="9"/>
        <v>4.3939999999999495</v>
      </c>
      <c r="C328">
        <f t="shared" si="8"/>
        <v>14.260695920082371</v>
      </c>
    </row>
    <row r="329" spans="2:3" x14ac:dyDescent="0.25">
      <c r="B329">
        <f t="shared" si="9"/>
        <v>4.4039999999999493</v>
      </c>
      <c r="C329">
        <f t="shared" si="8"/>
        <v>14.334719887042663</v>
      </c>
    </row>
    <row r="330" spans="2:3" x14ac:dyDescent="0.25">
      <c r="B330">
        <f t="shared" si="9"/>
        <v>4.4139999999999491</v>
      </c>
      <c r="C330">
        <f t="shared" si="8"/>
        <v>14.408929975260177</v>
      </c>
    </row>
    <row r="331" spans="2:3" x14ac:dyDescent="0.25">
      <c r="B331">
        <f t="shared" si="9"/>
        <v>4.4239999999999489</v>
      </c>
      <c r="C331">
        <f t="shared" si="8"/>
        <v>14.483329792621108</v>
      </c>
    </row>
    <row r="332" spans="2:3" x14ac:dyDescent="0.25">
      <c r="B332">
        <f t="shared" si="9"/>
        <v>4.4339999999999486</v>
      </c>
      <c r="C332">
        <f t="shared" si="8"/>
        <v>14.557922995233357</v>
      </c>
    </row>
    <row r="333" spans="2:3" x14ac:dyDescent="0.25">
      <c r="B333">
        <f t="shared" si="9"/>
        <v>4.4439999999999484</v>
      </c>
      <c r="C333">
        <f t="shared" ref="C333:C396" si="10">$C$10*LN((B333-$C$5)/($C$5+$C$6-B333))+$C$9</f>
        <v>14.632713288717039</v>
      </c>
    </row>
    <row r="334" spans="2:3" x14ac:dyDescent="0.25">
      <c r="B334">
        <f t="shared" si="9"/>
        <v>4.4539999999999482</v>
      </c>
      <c r="C334">
        <f t="shared" si="10"/>
        <v>14.707704429529752</v>
      </c>
    </row>
    <row r="335" spans="2:3" x14ac:dyDescent="0.25">
      <c r="B335">
        <f t="shared" ref="B335:B398" si="11">B334+0.01</f>
        <v>4.463999999999948</v>
      </c>
      <c r="C335">
        <f t="shared" si="10"/>
        <v>14.7829002263279</v>
      </c>
    </row>
    <row r="336" spans="2:3" x14ac:dyDescent="0.25">
      <c r="B336">
        <f t="shared" si="11"/>
        <v>4.4739999999999478</v>
      </c>
      <c r="C336">
        <f t="shared" si="10"/>
        <v>14.858304541365367</v>
      </c>
    </row>
    <row r="337" spans="2:3" x14ac:dyDescent="0.25">
      <c r="B337">
        <f t="shared" si="11"/>
        <v>4.4839999999999476</v>
      </c>
      <c r="C337">
        <f t="shared" si="10"/>
        <v>14.933921291930922</v>
      </c>
    </row>
    <row r="338" spans="2:3" x14ac:dyDescent="0.25">
      <c r="B338">
        <f t="shared" si="11"/>
        <v>4.4939999999999474</v>
      </c>
      <c r="C338">
        <f t="shared" si="10"/>
        <v>15.009754451825835</v>
      </c>
    </row>
    <row r="339" spans="2:3" x14ac:dyDescent="0.25">
      <c r="B339">
        <f t="shared" si="11"/>
        <v>4.5039999999999472</v>
      </c>
      <c r="C339">
        <f t="shared" si="10"/>
        <v>15.085808052883099</v>
      </c>
    </row>
    <row r="340" spans="2:3" x14ac:dyDescent="0.25">
      <c r="B340">
        <f t="shared" si="11"/>
        <v>4.5139999999999469</v>
      </c>
      <c r="C340">
        <f t="shared" si="10"/>
        <v>15.16208618652993</v>
      </c>
    </row>
    <row r="341" spans="2:3" x14ac:dyDescent="0.25">
      <c r="B341">
        <f t="shared" si="11"/>
        <v>4.5239999999999467</v>
      </c>
      <c r="C341">
        <f t="shared" si="10"/>
        <v>15.23859300539506</v>
      </c>
    </row>
    <row r="342" spans="2:3" x14ac:dyDescent="0.25">
      <c r="B342">
        <f t="shared" si="11"/>
        <v>4.5339999999999465</v>
      </c>
      <c r="C342">
        <f t="shared" si="10"/>
        <v>15.315332724962559</v>
      </c>
    </row>
    <row r="343" spans="2:3" x14ac:dyDescent="0.25">
      <c r="B343">
        <f t="shared" si="11"/>
        <v>4.5439999999999463</v>
      </c>
      <c r="C343">
        <f t="shared" si="10"/>
        <v>15.392309625273967</v>
      </c>
    </row>
    <row r="344" spans="2:3" x14ac:dyDescent="0.25">
      <c r="B344">
        <f t="shared" si="11"/>
        <v>4.5539999999999461</v>
      </c>
      <c r="C344">
        <f t="shared" si="10"/>
        <v>15.469528052680479</v>
      </c>
    </row>
    <row r="345" spans="2:3" x14ac:dyDescent="0.25">
      <c r="B345">
        <f t="shared" si="11"/>
        <v>4.5639999999999459</v>
      </c>
      <c r="C345">
        <f t="shared" si="10"/>
        <v>15.546992421647234</v>
      </c>
    </row>
    <row r="346" spans="2:3" x14ac:dyDescent="0.25">
      <c r="B346">
        <f t="shared" si="11"/>
        <v>4.5739999999999457</v>
      </c>
      <c r="C346">
        <f t="shared" si="10"/>
        <v>15.624707216611544</v>
      </c>
    </row>
    <row r="347" spans="2:3" x14ac:dyDescent="0.25">
      <c r="B347">
        <f t="shared" si="11"/>
        <v>4.5839999999999455</v>
      </c>
      <c r="C347">
        <f t="shared" si="10"/>
        <v>15.702676993897281</v>
      </c>
    </row>
    <row r="348" spans="2:3" x14ac:dyDescent="0.25">
      <c r="B348">
        <f t="shared" si="11"/>
        <v>4.5939999999999452</v>
      </c>
      <c r="C348">
        <f t="shared" si="10"/>
        <v>15.780906383687494</v>
      </c>
    </row>
    <row r="349" spans="2:3" x14ac:dyDescent="0.25">
      <c r="B349">
        <f t="shared" si="11"/>
        <v>4.603999999999945</v>
      </c>
      <c r="C349">
        <f t="shared" si="10"/>
        <v>15.859400092057607</v>
      </c>
    </row>
    <row r="350" spans="2:3" x14ac:dyDescent="0.25">
      <c r="B350">
        <f t="shared" si="11"/>
        <v>4.6139999999999448</v>
      </c>
      <c r="C350">
        <f t="shared" si="10"/>
        <v>15.938162903071495</v>
      </c>
    </row>
    <row r="351" spans="2:3" x14ac:dyDescent="0.25">
      <c r="B351">
        <f t="shared" si="11"/>
        <v>4.6239999999999446</v>
      </c>
      <c r="C351">
        <f t="shared" si="10"/>
        <v>16.017199680942952</v>
      </c>
    </row>
    <row r="352" spans="2:3" x14ac:dyDescent="0.25">
      <c r="B352">
        <f t="shared" si="11"/>
        <v>4.6339999999999444</v>
      </c>
      <c r="C352">
        <f t="shared" si="10"/>
        <v>16.096515372265149</v>
      </c>
    </row>
    <row r="353" spans="2:3" x14ac:dyDescent="0.25">
      <c r="B353">
        <f t="shared" si="11"/>
        <v>4.6439999999999442</v>
      </c>
      <c r="C353">
        <f t="shared" si="10"/>
        <v>16.176115008310752</v>
      </c>
    </row>
    <row r="354" spans="2:3" x14ac:dyDescent="0.25">
      <c r="B354">
        <f t="shared" si="11"/>
        <v>4.653999999999944</v>
      </c>
      <c r="C354">
        <f t="shared" si="10"/>
        <v>16.256003707405554</v>
      </c>
    </row>
    <row r="355" spans="2:3" x14ac:dyDescent="0.25">
      <c r="B355">
        <f t="shared" si="11"/>
        <v>4.6639999999999437</v>
      </c>
      <c r="C355">
        <f t="shared" si="10"/>
        <v>16.336186677378567</v>
      </c>
    </row>
    <row r="356" spans="2:3" x14ac:dyDescent="0.25">
      <c r="B356">
        <f t="shared" si="11"/>
        <v>4.6739999999999435</v>
      </c>
      <c r="C356">
        <f t="shared" si="10"/>
        <v>16.416669218091684</v>
      </c>
    </row>
    <row r="357" spans="2:3" x14ac:dyDescent="0.25">
      <c r="B357">
        <f t="shared" si="11"/>
        <v>4.6839999999999433</v>
      </c>
      <c r="C357">
        <f t="shared" si="10"/>
        <v>16.497456724052128</v>
      </c>
    </row>
    <row r="358" spans="2:3" x14ac:dyDescent="0.25">
      <c r="B358">
        <f t="shared" si="11"/>
        <v>4.6939999999999431</v>
      </c>
      <c r="C358">
        <f t="shared" si="10"/>
        <v>16.578554687111122</v>
      </c>
    </row>
    <row r="359" spans="2:3" x14ac:dyDescent="0.25">
      <c r="B359">
        <f t="shared" si="11"/>
        <v>4.7039999999999429</v>
      </c>
      <c r="C359">
        <f t="shared" si="10"/>
        <v>16.659968699252286</v>
      </c>
    </row>
    <row r="360" spans="2:3" x14ac:dyDescent="0.25">
      <c r="B360">
        <f t="shared" si="11"/>
        <v>4.7139999999999427</v>
      </c>
      <c r="C360">
        <f t="shared" si="10"/>
        <v>16.741704455473513</v>
      </c>
    </row>
    <row r="361" spans="2:3" x14ac:dyDescent="0.25">
      <c r="B361">
        <f t="shared" si="11"/>
        <v>4.7239999999999425</v>
      </c>
      <c r="C361">
        <f t="shared" si="10"/>
        <v>16.823767756766223</v>
      </c>
    </row>
    <row r="362" spans="2:3" x14ac:dyDescent="0.25">
      <c r="B362">
        <f t="shared" si="11"/>
        <v>4.7339999999999423</v>
      </c>
      <c r="C362">
        <f t="shared" si="10"/>
        <v>16.906164513196106</v>
      </c>
    </row>
    <row r="363" spans="2:3" x14ac:dyDescent="0.25">
      <c r="B363">
        <f t="shared" si="11"/>
        <v>4.743999999999942</v>
      </c>
      <c r="C363">
        <f t="shared" si="10"/>
        <v>16.988900747089584</v>
      </c>
    </row>
    <row r="364" spans="2:3" x14ac:dyDescent="0.25">
      <c r="B364">
        <f t="shared" si="11"/>
        <v>4.7539999999999418</v>
      </c>
      <c r="C364">
        <f t="shared" si="10"/>
        <v>17.071982596330578</v>
      </c>
    </row>
    <row r="365" spans="2:3" x14ac:dyDescent="0.25">
      <c r="B365">
        <f t="shared" si="11"/>
        <v>4.7639999999999416</v>
      </c>
      <c r="C365">
        <f t="shared" si="10"/>
        <v>17.155416317772236</v>
      </c>
    </row>
    <row r="366" spans="2:3" x14ac:dyDescent="0.25">
      <c r="B366">
        <f t="shared" si="11"/>
        <v>4.7739999999999414</v>
      </c>
      <c r="C366">
        <f t="shared" si="10"/>
        <v>17.239208290768623</v>
      </c>
    </row>
    <row r="367" spans="2:3" x14ac:dyDescent="0.25">
      <c r="B367">
        <f t="shared" si="11"/>
        <v>4.7839999999999412</v>
      </c>
      <c r="C367">
        <f t="shared" si="10"/>
        <v>17.323365020831581</v>
      </c>
    </row>
    <row r="368" spans="2:3" x14ac:dyDescent="0.25">
      <c r="B368">
        <f t="shared" si="11"/>
        <v>4.793999999999941</v>
      </c>
      <c r="C368">
        <f t="shared" si="10"/>
        <v>17.407893143418185</v>
      </c>
    </row>
    <row r="369" spans="2:3" x14ac:dyDescent="0.25">
      <c r="B369">
        <f t="shared" si="11"/>
        <v>4.8039999999999408</v>
      </c>
      <c r="C369">
        <f t="shared" si="10"/>
        <v>17.492799427854639</v>
      </c>
    </row>
    <row r="370" spans="2:3" x14ac:dyDescent="0.25">
      <c r="B370">
        <f t="shared" si="11"/>
        <v>4.8139999999999405</v>
      </c>
      <c r="C370">
        <f t="shared" si="10"/>
        <v>17.578090781402572</v>
      </c>
    </row>
    <row r="371" spans="2:3" x14ac:dyDescent="0.25">
      <c r="B371">
        <f t="shared" si="11"/>
        <v>4.8239999999999403</v>
      </c>
      <c r="C371">
        <f t="shared" si="10"/>
        <v>17.663774253474131</v>
      </c>
    </row>
    <row r="372" spans="2:3" x14ac:dyDescent="0.25">
      <c r="B372">
        <f t="shared" si="11"/>
        <v>4.8339999999999401</v>
      </c>
      <c r="C372">
        <f t="shared" si="10"/>
        <v>17.749857040002581</v>
      </c>
    </row>
    <row r="373" spans="2:3" x14ac:dyDescent="0.25">
      <c r="B373">
        <f t="shared" si="11"/>
        <v>4.8439999999999399</v>
      </c>
      <c r="C373">
        <f t="shared" si="10"/>
        <v>17.83634648797543</v>
      </c>
    </row>
    <row r="374" spans="2:3" x14ac:dyDescent="0.25">
      <c r="B374">
        <f t="shared" si="11"/>
        <v>4.8539999999999397</v>
      </c>
      <c r="C374">
        <f t="shared" si="10"/>
        <v>17.923250100137516</v>
      </c>
    </row>
    <row r="375" spans="2:3" x14ac:dyDescent="0.25">
      <c r="B375">
        <f t="shared" si="11"/>
        <v>4.8639999999999395</v>
      </c>
      <c r="C375">
        <f t="shared" si="10"/>
        <v>18.010575539871837</v>
      </c>
    </row>
    <row r="376" spans="2:3" x14ac:dyDescent="0.25">
      <c r="B376">
        <f t="shared" si="11"/>
        <v>4.8739999999999393</v>
      </c>
      <c r="C376">
        <f t="shared" si="10"/>
        <v>18.098330636266418</v>
      </c>
    </row>
    <row r="377" spans="2:3" x14ac:dyDescent="0.25">
      <c r="B377">
        <f t="shared" si="11"/>
        <v>4.8839999999999391</v>
      </c>
      <c r="C377">
        <f t="shared" si="10"/>
        <v>18.186523389375829</v>
      </c>
    </row>
    <row r="378" spans="2:3" x14ac:dyDescent="0.25">
      <c r="B378">
        <f t="shared" si="11"/>
        <v>4.8939999999999388</v>
      </c>
      <c r="C378">
        <f t="shared" si="10"/>
        <v>18.275161975686537</v>
      </c>
    </row>
    <row r="379" spans="2:3" x14ac:dyDescent="0.25">
      <c r="B379">
        <f t="shared" si="11"/>
        <v>4.9039999999999386</v>
      </c>
      <c r="C379">
        <f t="shared" si="10"/>
        <v>18.364254753795795</v>
      </c>
    </row>
    <row r="380" spans="2:3" x14ac:dyDescent="0.25">
      <c r="B380">
        <f t="shared" si="11"/>
        <v>4.9139999999999384</v>
      </c>
      <c r="C380">
        <f t="shared" si="10"/>
        <v>18.453810270314158</v>
      </c>
    </row>
    <row r="381" spans="2:3" x14ac:dyDescent="0.25">
      <c r="B381">
        <f t="shared" si="11"/>
        <v>4.9239999999999382</v>
      </c>
      <c r="C381">
        <f t="shared" si="10"/>
        <v>18.543837266002477</v>
      </c>
    </row>
    <row r="382" spans="2:3" x14ac:dyDescent="0.25">
      <c r="B382">
        <f t="shared" si="11"/>
        <v>4.933999999999938</v>
      </c>
      <c r="C382">
        <f t="shared" si="10"/>
        <v>18.634344682154769</v>
      </c>
    </row>
    <row r="383" spans="2:3" x14ac:dyDescent="0.25">
      <c r="B383">
        <f t="shared" si="11"/>
        <v>4.9439999999999378</v>
      </c>
      <c r="C383">
        <f t="shared" si="10"/>
        <v>18.725341667238823</v>
      </c>
    </row>
    <row r="384" spans="2:3" x14ac:dyDescent="0.25">
      <c r="B384">
        <f t="shared" si="11"/>
        <v>4.9539999999999376</v>
      </c>
      <c r="C384">
        <f t="shared" si="10"/>
        <v>18.816837583807455</v>
      </c>
    </row>
    <row r="385" spans="2:3" x14ac:dyDescent="0.25">
      <c r="B385">
        <f t="shared" si="11"/>
        <v>4.9639999999999374</v>
      </c>
      <c r="C385">
        <f t="shared" si="10"/>
        <v>18.908842015693708</v>
      </c>
    </row>
    <row r="386" spans="2:3" x14ac:dyDescent="0.25">
      <c r="B386">
        <f t="shared" si="11"/>
        <v>4.9739999999999371</v>
      </c>
      <c r="C386">
        <f t="shared" si="10"/>
        <v>19.001364775504285</v>
      </c>
    </row>
    <row r="387" spans="2:3" x14ac:dyDescent="0.25">
      <c r="B387">
        <f t="shared" si="11"/>
        <v>4.9839999999999369</v>
      </c>
      <c r="C387">
        <f t="shared" si="10"/>
        <v>19.094415912426278</v>
      </c>
    </row>
    <row r="388" spans="2:3" x14ac:dyDescent="0.25">
      <c r="B388">
        <f t="shared" si="11"/>
        <v>4.9939999999999367</v>
      </c>
      <c r="C388">
        <f t="shared" si="10"/>
        <v>19.188005720363101</v>
      </c>
    </row>
    <row r="389" spans="2:3" x14ac:dyDescent="0.25">
      <c r="B389">
        <f t="shared" si="11"/>
        <v>5.0039999999999365</v>
      </c>
      <c r="C389">
        <f t="shared" si="10"/>
        <v>19.282144746416606</v>
      </c>
    </row>
    <row r="390" spans="2:3" x14ac:dyDescent="0.25">
      <c r="B390">
        <f t="shared" si="11"/>
        <v>5.0139999999999363</v>
      </c>
      <c r="C390">
        <f t="shared" si="10"/>
        <v>19.376843799733251</v>
      </c>
    </row>
    <row r="391" spans="2:3" x14ac:dyDescent="0.25">
      <c r="B391">
        <f t="shared" si="11"/>
        <v>5.0239999999999361</v>
      </c>
      <c r="C391">
        <f t="shared" si="10"/>
        <v>19.472113960733395</v>
      </c>
    </row>
    <row r="392" spans="2:3" x14ac:dyDescent="0.25">
      <c r="B392">
        <f t="shared" si="11"/>
        <v>5.0339999999999359</v>
      </c>
      <c r="C392">
        <f t="shared" si="10"/>
        <v>19.567966590743865</v>
      </c>
    </row>
    <row r="393" spans="2:3" x14ac:dyDescent="0.25">
      <c r="B393">
        <f t="shared" si="11"/>
        <v>5.0439999999999356</v>
      </c>
      <c r="C393">
        <f t="shared" si="10"/>
        <v>19.66441334205523</v>
      </c>
    </row>
    <row r="394" spans="2:3" x14ac:dyDescent="0.25">
      <c r="B394">
        <f t="shared" si="11"/>
        <v>5.0539999999999354</v>
      </c>
      <c r="C394">
        <f t="shared" si="10"/>
        <v>19.761466168426626</v>
      </c>
    </row>
    <row r="395" spans="2:3" x14ac:dyDescent="0.25">
      <c r="B395">
        <f t="shared" si="11"/>
        <v>5.0639999999999352</v>
      </c>
      <c r="C395">
        <f t="shared" si="10"/>
        <v>19.859137336062261</v>
      </c>
    </row>
    <row r="396" spans="2:3" x14ac:dyDescent="0.25">
      <c r="B396">
        <f t="shared" si="11"/>
        <v>5.073999999999935</v>
      </c>
      <c r="C396">
        <f t="shared" si="10"/>
        <v>19.957439435085398</v>
      </c>
    </row>
    <row r="397" spans="2:3" x14ac:dyDescent="0.25">
      <c r="B397">
        <f t="shared" si="11"/>
        <v>5.0839999999999348</v>
      </c>
      <c r="C397">
        <f t="shared" ref="C397:C460" si="12">$C$10*LN((B397-$C$5)/($C$5+$C$6-B397))+$C$9</f>
        <v>20.056385391537251</v>
      </c>
    </row>
    <row r="398" spans="2:3" x14ac:dyDescent="0.25">
      <c r="B398">
        <f t="shared" si="11"/>
        <v>5.0939999999999346</v>
      </c>
      <c r="C398">
        <f t="shared" si="12"/>
        <v>20.155988479929896</v>
      </c>
    </row>
    <row r="399" spans="2:3" x14ac:dyDescent="0.25">
      <c r="B399">
        <f t="shared" ref="B399:B462" si="13">B398+0.01</f>
        <v>5.1039999999999344</v>
      </c>
      <c r="C399">
        <f t="shared" si="12"/>
        <v>20.256262336384403</v>
      </c>
    </row>
    <row r="400" spans="2:3" x14ac:dyDescent="0.25">
      <c r="B400">
        <f t="shared" si="13"/>
        <v>5.1139999999999342</v>
      </c>
      <c r="C400">
        <f t="shared" si="12"/>
        <v>20.357220972387211</v>
      </c>
    </row>
    <row r="401" spans="2:3" x14ac:dyDescent="0.25">
      <c r="B401">
        <f t="shared" si="13"/>
        <v>5.1239999999999339</v>
      </c>
      <c r="C401">
        <f t="shared" si="12"/>
        <v>20.458878789200224</v>
      </c>
    </row>
    <row r="402" spans="2:3" x14ac:dyDescent="0.25">
      <c r="B402">
        <f t="shared" si="13"/>
        <v>5.1339999999999337</v>
      </c>
      <c r="C402">
        <f t="shared" si="12"/>
        <v>20.561250592962271</v>
      </c>
    </row>
    <row r="403" spans="2:3" x14ac:dyDescent="0.25">
      <c r="B403">
        <f t="shared" si="13"/>
        <v>5.1439999999999335</v>
      </c>
      <c r="C403">
        <f t="shared" si="12"/>
        <v>20.664351610522274</v>
      </c>
    </row>
    <row r="404" spans="2:3" x14ac:dyDescent="0.25">
      <c r="B404">
        <f t="shared" si="13"/>
        <v>5.1539999999999333</v>
      </c>
      <c r="C404">
        <f t="shared" si="12"/>
        <v>20.768197506047173</v>
      </c>
    </row>
    <row r="405" spans="2:3" x14ac:dyDescent="0.25">
      <c r="B405">
        <f t="shared" si="13"/>
        <v>5.1639999999999331</v>
      </c>
      <c r="C405">
        <f t="shared" si="12"/>
        <v>20.872804398450686</v>
      </c>
    </row>
    <row r="406" spans="2:3" x14ac:dyDescent="0.25">
      <c r="B406">
        <f t="shared" si="13"/>
        <v>5.1739999999999329</v>
      </c>
      <c r="C406">
        <f t="shared" si="12"/>
        <v>20.978188879692127</v>
      </c>
    </row>
    <row r="407" spans="2:3" x14ac:dyDescent="0.25">
      <c r="B407">
        <f t="shared" si="13"/>
        <v>5.1839999999999327</v>
      </c>
      <c r="C407">
        <f t="shared" si="12"/>
        <v>21.084368033998096</v>
      </c>
    </row>
    <row r="408" spans="2:3" x14ac:dyDescent="0.25">
      <c r="B408">
        <f t="shared" si="13"/>
        <v>5.1939999999999324</v>
      </c>
      <c r="C408">
        <f t="shared" si="12"/>
        <v>21.191359458063516</v>
      </c>
    </row>
    <row r="409" spans="2:3" x14ac:dyDescent="0.25">
      <c r="B409">
        <f t="shared" si="13"/>
        <v>5.2039999999999322</v>
      </c>
      <c r="C409">
        <f t="shared" si="12"/>
        <v>21.299181282292647</v>
      </c>
    </row>
    <row r="410" spans="2:3" x14ac:dyDescent="0.25">
      <c r="B410">
        <f t="shared" si="13"/>
        <v>5.213999999999932</v>
      </c>
      <c r="C410">
        <f t="shared" si="12"/>
        <v>21.407852193145121</v>
      </c>
    </row>
    <row r="411" spans="2:3" x14ac:dyDescent="0.25">
      <c r="B411">
        <f t="shared" si="13"/>
        <v>5.2239999999999318</v>
      </c>
      <c r="C411">
        <f t="shared" si="12"/>
        <v>21.517391456656746</v>
      </c>
    </row>
    <row r="412" spans="2:3" x14ac:dyDescent="0.25">
      <c r="B412">
        <f t="shared" si="13"/>
        <v>5.2339999999999316</v>
      </c>
      <c r="C412">
        <f t="shared" si="12"/>
        <v>21.627818943210173</v>
      </c>
    </row>
    <row r="413" spans="2:3" x14ac:dyDescent="0.25">
      <c r="B413">
        <f t="shared" si="13"/>
        <v>5.2439999999999314</v>
      </c>
      <c r="C413">
        <f t="shared" si="12"/>
        <v>21.739155153636037</v>
      </c>
    </row>
    <row r="414" spans="2:3" x14ac:dyDescent="0.25">
      <c r="B414">
        <f t="shared" si="13"/>
        <v>5.2539999999999312</v>
      </c>
      <c r="C414">
        <f t="shared" si="12"/>
        <v>21.851421246731356</v>
      </c>
    </row>
    <row r="415" spans="2:3" x14ac:dyDescent="0.25">
      <c r="B415">
        <f t="shared" si="13"/>
        <v>5.263999999999931</v>
      </c>
      <c r="C415">
        <f t="shared" si="12"/>
        <v>21.964639068288704</v>
      </c>
    </row>
    <row r="416" spans="2:3" x14ac:dyDescent="0.25">
      <c r="B416">
        <f t="shared" si="13"/>
        <v>5.2739999999999307</v>
      </c>
      <c r="C416">
        <f t="shared" si="12"/>
        <v>22.078831181736902</v>
      </c>
    </row>
    <row r="417" spans="2:3" x14ac:dyDescent="0.25">
      <c r="B417">
        <f t="shared" si="13"/>
        <v>5.2839999999999305</v>
      </c>
      <c r="C417">
        <f t="shared" si="12"/>
        <v>22.194020900501833</v>
      </c>
    </row>
    <row r="418" spans="2:3" x14ac:dyDescent="0.25">
      <c r="B418">
        <f t="shared" si="13"/>
        <v>5.2939999999999303</v>
      </c>
      <c r="C418">
        <f t="shared" si="12"/>
        <v>22.310232322204765</v>
      </c>
    </row>
    <row r="419" spans="2:3" x14ac:dyDescent="0.25">
      <c r="B419">
        <f t="shared" si="13"/>
        <v>5.3039999999999301</v>
      </c>
      <c r="C419">
        <f t="shared" si="12"/>
        <v>22.427490364824902</v>
      </c>
    </row>
    <row r="420" spans="2:3" x14ac:dyDescent="0.25">
      <c r="B420">
        <f t="shared" si="13"/>
        <v>5.3139999999999299</v>
      </c>
      <c r="C420">
        <f t="shared" si="12"/>
        <v>22.54582080496322</v>
      </c>
    </row>
    <row r="421" spans="2:3" x14ac:dyDescent="0.25">
      <c r="B421">
        <f t="shared" si="13"/>
        <v>5.3239999999999297</v>
      </c>
      <c r="C421">
        <f t="shared" si="12"/>
        <v>22.665250318355994</v>
      </c>
    </row>
    <row r="422" spans="2:3" x14ac:dyDescent="0.25">
      <c r="B422">
        <f t="shared" si="13"/>
        <v>5.3339999999999295</v>
      </c>
      <c r="C422">
        <f t="shared" si="12"/>
        <v>22.785806522798651</v>
      </c>
    </row>
    <row r="423" spans="2:3" x14ac:dyDescent="0.25">
      <c r="B423">
        <f t="shared" si="13"/>
        <v>5.3439999999999293</v>
      </c>
      <c r="C423">
        <f t="shared" si="12"/>
        <v>22.907518023654358</v>
      </c>
    </row>
    <row r="424" spans="2:3" x14ac:dyDescent="0.25">
      <c r="B424">
        <f t="shared" si="13"/>
        <v>5.353999999999929</v>
      </c>
      <c r="C424">
        <f t="shared" si="12"/>
        <v>23.030414462136342</v>
      </c>
    </row>
    <row r="425" spans="2:3" x14ac:dyDescent="0.25">
      <c r="B425">
        <f t="shared" si="13"/>
        <v>5.3639999999999288</v>
      </c>
      <c r="C425">
        <f t="shared" si="12"/>
        <v>23.154526566569601</v>
      </c>
    </row>
    <row r="426" spans="2:3" x14ac:dyDescent="0.25">
      <c r="B426">
        <f t="shared" si="13"/>
        <v>5.3739999999999286</v>
      </c>
      <c r="C426">
        <f t="shared" si="12"/>
        <v>23.279886206855373</v>
      </c>
    </row>
    <row r="427" spans="2:3" x14ac:dyDescent="0.25">
      <c r="B427">
        <f t="shared" si="13"/>
        <v>5.3839999999999284</v>
      </c>
      <c r="C427">
        <f t="shared" si="12"/>
        <v>23.406526452381726</v>
      </c>
    </row>
    <row r="428" spans="2:3" x14ac:dyDescent="0.25">
      <c r="B428">
        <f t="shared" si="13"/>
        <v>5.3939999999999282</v>
      </c>
      <c r="C428">
        <f t="shared" si="12"/>
        <v>23.534481633645377</v>
      </c>
    </row>
    <row r="429" spans="2:3" x14ac:dyDescent="0.25">
      <c r="B429">
        <f t="shared" si="13"/>
        <v>5.403999999999928</v>
      </c>
      <c r="C429">
        <f t="shared" si="12"/>
        <v>23.663787407873961</v>
      </c>
    </row>
    <row r="430" spans="2:3" x14ac:dyDescent="0.25">
      <c r="B430">
        <f t="shared" si="13"/>
        <v>5.4139999999999278</v>
      </c>
      <c r="C430">
        <f t="shared" si="12"/>
        <v>23.794480828964637</v>
      </c>
    </row>
    <row r="431" spans="2:3" x14ac:dyDescent="0.25">
      <c r="B431">
        <f t="shared" si="13"/>
        <v>5.4239999999999275</v>
      </c>
      <c r="C431">
        <f t="shared" si="12"/>
        <v>23.926600422084391</v>
      </c>
    </row>
    <row r="432" spans="2:3" x14ac:dyDescent="0.25">
      <c r="B432">
        <f t="shared" si="13"/>
        <v>5.4339999999999273</v>
      </c>
      <c r="C432">
        <f t="shared" si="12"/>
        <v>24.060186263310079</v>
      </c>
    </row>
    <row r="433" spans="2:3" x14ac:dyDescent="0.25">
      <c r="B433">
        <f t="shared" si="13"/>
        <v>5.4439999999999271</v>
      </c>
      <c r="C433">
        <f t="shared" si="12"/>
        <v>24.195280064722454</v>
      </c>
    </row>
    <row r="434" spans="2:3" x14ac:dyDescent="0.25">
      <c r="B434">
        <f t="shared" si="13"/>
        <v>5.4539999999999269</v>
      </c>
      <c r="C434">
        <f t="shared" si="12"/>
        <v>24.331925265408792</v>
      </c>
    </row>
    <row r="435" spans="2:3" x14ac:dyDescent="0.25">
      <c r="B435">
        <f t="shared" si="13"/>
        <v>5.4639999999999267</v>
      </c>
      <c r="C435">
        <f t="shared" si="12"/>
        <v>24.470167128873513</v>
      </c>
    </row>
    <row r="436" spans="2:3" x14ac:dyDescent="0.25">
      <c r="B436">
        <f t="shared" si="13"/>
        <v>5.4739999999999265</v>
      </c>
      <c r="C436">
        <f t="shared" si="12"/>
        <v>24.61005284740606</v>
      </c>
    </row>
    <row r="437" spans="2:3" x14ac:dyDescent="0.25">
      <c r="B437">
        <f t="shared" si="13"/>
        <v>5.4839999999999263</v>
      </c>
      <c r="C437">
        <f t="shared" si="12"/>
        <v>24.751631654011213</v>
      </c>
    </row>
    <row r="438" spans="2:3" x14ac:dyDescent="0.25">
      <c r="B438">
        <f t="shared" si="13"/>
        <v>5.4939999999999261</v>
      </c>
      <c r="C438">
        <f t="shared" si="12"/>
        <v>24.8949549425691</v>
      </c>
    </row>
    <row r="439" spans="2:3" x14ac:dyDescent="0.25">
      <c r="B439">
        <f t="shared" si="13"/>
        <v>5.5039999999999258</v>
      </c>
      <c r="C439">
        <f t="shared" si="12"/>
        <v>25.040076396962128</v>
      </c>
    </row>
    <row r="440" spans="2:3" x14ac:dyDescent="0.25">
      <c r="B440">
        <f t="shared" si="13"/>
        <v>5.5139999999999256</v>
      </c>
      <c r="C440">
        <f t="shared" si="12"/>
        <v>25.187052129983989</v>
      </c>
    </row>
    <row r="441" spans="2:3" x14ac:dyDescent="0.25">
      <c r="B441">
        <f t="shared" si="13"/>
        <v>5.5239999999999254</v>
      </c>
      <c r="C441">
        <f t="shared" si="12"/>
        <v>25.335940832933936</v>
      </c>
    </row>
    <row r="442" spans="2:3" x14ac:dyDescent="0.25">
      <c r="B442">
        <f t="shared" si="13"/>
        <v>5.5339999999999252</v>
      </c>
      <c r="C442">
        <f t="shared" si="12"/>
        <v>25.486803936898241</v>
      </c>
    </row>
    <row r="443" spans="2:3" x14ac:dyDescent="0.25">
      <c r="B443">
        <f t="shared" si="13"/>
        <v>5.543999999999925</v>
      </c>
      <c r="C443">
        <f t="shared" si="12"/>
        <v>25.639705786831968</v>
      </c>
    </row>
    <row r="444" spans="2:3" x14ac:dyDescent="0.25">
      <c r="B444">
        <f t="shared" si="13"/>
        <v>5.5539999999999248</v>
      </c>
      <c r="C444">
        <f t="shared" si="12"/>
        <v>25.794713829680134</v>
      </c>
    </row>
    <row r="445" spans="2:3" x14ac:dyDescent="0.25">
      <c r="B445">
        <f t="shared" si="13"/>
        <v>5.5639999999999246</v>
      </c>
      <c r="C445">
        <f t="shared" si="12"/>
        <v>25.951898817919279</v>
      </c>
    </row>
    <row r="446" spans="2:3" x14ac:dyDescent="0.25">
      <c r="B446">
        <f t="shared" si="13"/>
        <v>5.5739999999999243</v>
      </c>
      <c r="C446">
        <f t="shared" si="12"/>
        <v>26.111335030061845</v>
      </c>
    </row>
    <row r="447" spans="2:3" x14ac:dyDescent="0.25">
      <c r="B447">
        <f t="shared" si="13"/>
        <v>5.5839999999999241</v>
      </c>
      <c r="C447">
        <f t="shared" si="12"/>
        <v>26.273100509848639</v>
      </c>
    </row>
    <row r="448" spans="2:3" x14ac:dyDescent="0.25">
      <c r="B448">
        <f t="shared" si="13"/>
        <v>5.5939999999999239</v>
      </c>
      <c r="C448">
        <f t="shared" si="12"/>
        <v>26.437277326062969</v>
      </c>
    </row>
    <row r="449" spans="2:3" x14ac:dyDescent="0.25">
      <c r="B449">
        <f t="shared" si="13"/>
        <v>5.6039999999999237</v>
      </c>
      <c r="C449">
        <f t="shared" si="12"/>
        <v>26.603951855137502</v>
      </c>
    </row>
    <row r="450" spans="2:3" x14ac:dyDescent="0.25">
      <c r="B450">
        <f t="shared" si="13"/>
        <v>5.6139999999999235</v>
      </c>
      <c r="C450">
        <f t="shared" si="12"/>
        <v>26.773215088996551</v>
      </c>
    </row>
    <row r="451" spans="2:3" x14ac:dyDescent="0.25">
      <c r="B451">
        <f t="shared" si="13"/>
        <v>5.6239999999999233</v>
      </c>
      <c r="C451">
        <f t="shared" si="12"/>
        <v>26.945162970886969</v>
      </c>
    </row>
    <row r="452" spans="2:3" x14ac:dyDescent="0.25">
      <c r="B452">
        <f t="shared" si="13"/>
        <v>5.6339999999999231</v>
      </c>
      <c r="C452">
        <f t="shared" si="12"/>
        <v>27.119896762308414</v>
      </c>
    </row>
    <row r="453" spans="2:3" x14ac:dyDescent="0.25">
      <c r="B453">
        <f t="shared" si="13"/>
        <v>5.6439999999999229</v>
      </c>
      <c r="C453">
        <f t="shared" si="12"/>
        <v>27.297523444564142</v>
      </c>
    </row>
    <row r="454" spans="2:3" x14ac:dyDescent="0.25">
      <c r="B454">
        <f t="shared" si="13"/>
        <v>5.6539999999999226</v>
      </c>
      <c r="C454">
        <f t="shared" si="12"/>
        <v>27.478156158927995</v>
      </c>
    </row>
    <row r="455" spans="2:3" x14ac:dyDescent="0.25">
      <c r="B455">
        <f t="shared" si="13"/>
        <v>5.6639999999999224</v>
      </c>
      <c r="C455">
        <f t="shared" si="12"/>
        <v>27.661914689971539</v>
      </c>
    </row>
    <row r="456" spans="2:3" x14ac:dyDescent="0.25">
      <c r="B456">
        <f t="shared" si="13"/>
        <v>5.6739999999999222</v>
      </c>
      <c r="C456">
        <f t="shared" si="12"/>
        <v>27.848925997231838</v>
      </c>
    </row>
    <row r="457" spans="2:3" x14ac:dyDescent="0.25">
      <c r="B457">
        <f t="shared" si="13"/>
        <v>5.683999999999922</v>
      </c>
      <c r="C457">
        <f t="shared" si="12"/>
        <v>28.039324801140388</v>
      </c>
    </row>
    <row r="458" spans="2:3" x14ac:dyDescent="0.25">
      <c r="B458">
        <f t="shared" si="13"/>
        <v>5.6939999999999218</v>
      </c>
      <c r="C458">
        <f t="shared" si="12"/>
        <v>28.233254229997556</v>
      </c>
    </row>
    <row r="459" spans="2:3" x14ac:dyDescent="0.25">
      <c r="B459">
        <f t="shared" si="13"/>
        <v>5.7039999999999216</v>
      </c>
      <c r="C459">
        <f t="shared" si="12"/>
        <v>28.43086653578753</v>
      </c>
    </row>
    <row r="460" spans="2:3" x14ac:dyDescent="0.25">
      <c r="B460">
        <f t="shared" si="13"/>
        <v>5.7139999999999214</v>
      </c>
      <c r="C460">
        <f t="shared" si="12"/>
        <v>28.632323887815346</v>
      </c>
    </row>
    <row r="461" spans="2:3" x14ac:dyDescent="0.25">
      <c r="B461">
        <f t="shared" si="13"/>
        <v>5.7239999999999212</v>
      </c>
      <c r="C461">
        <f t="shared" ref="C461:C505" si="14">$C$10*LN((B461-$C$5)/($C$5+$C$6-B461))+$C$9</f>
        <v>28.83779925454494</v>
      </c>
    </row>
    <row r="462" spans="2:3" x14ac:dyDescent="0.25">
      <c r="B462">
        <f t="shared" si="13"/>
        <v>5.7339999999999209</v>
      </c>
      <c r="C462">
        <f t="shared" si="14"/>
        <v>29.047477385669332</v>
      </c>
    </row>
    <row r="463" spans="2:3" x14ac:dyDescent="0.25">
      <c r="B463">
        <f t="shared" ref="B463:B505" si="15">B462+0.01</f>
        <v>5.7439999999999207</v>
      </c>
      <c r="C463">
        <f t="shared" si="14"/>
        <v>29.261555908402656</v>
      </c>
    </row>
    <row r="464" spans="2:3" x14ac:dyDescent="0.25">
      <c r="B464">
        <f t="shared" si="15"/>
        <v>5.7539999999999205</v>
      </c>
      <c r="C464">
        <f t="shared" si="14"/>
        <v>29.480246554316828</v>
      </c>
    </row>
    <row r="465" spans="2:3" x14ac:dyDescent="0.25">
      <c r="B465">
        <f t="shared" si="15"/>
        <v>5.7639999999999203</v>
      </c>
      <c r="C465">
        <f t="shared" si="14"/>
        <v>29.70377653583283</v>
      </c>
    </row>
    <row r="466" spans="2:3" x14ac:dyDescent="0.25">
      <c r="B466">
        <f t="shared" si="15"/>
        <v>5.7739999999999201</v>
      </c>
      <c r="C466">
        <f t="shared" si="14"/>
        <v>29.932390094822757</v>
      </c>
    </row>
    <row r="467" spans="2:3" x14ac:dyDescent="0.25">
      <c r="B467">
        <f t="shared" si="15"/>
        <v>5.7839999999999199</v>
      </c>
      <c r="C467">
        <f t="shared" si="14"/>
        <v>30.166350249810442</v>
      </c>
    </row>
    <row r="468" spans="2:3" x14ac:dyDescent="0.25">
      <c r="B468">
        <f t="shared" si="15"/>
        <v>5.7939999999999197</v>
      </c>
      <c r="C468">
        <f t="shared" si="14"/>
        <v>30.405940773140273</v>
      </c>
    </row>
    <row r="469" spans="2:3" x14ac:dyDescent="0.25">
      <c r="B469">
        <f t="shared" si="15"/>
        <v>5.8039999999999194</v>
      </c>
      <c r="C469">
        <f t="shared" si="14"/>
        <v>30.651468435420995</v>
      </c>
    </row>
    <row r="470" spans="2:3" x14ac:dyDescent="0.25">
      <c r="B470">
        <f t="shared" si="15"/>
        <v>5.8139999999999192</v>
      </c>
      <c r="C470">
        <f t="shared" si="14"/>
        <v>30.903265561809015</v>
      </c>
    </row>
    <row r="471" spans="2:3" x14ac:dyDescent="0.25">
      <c r="B471">
        <f t="shared" si="15"/>
        <v>5.823999999999919</v>
      </c>
      <c r="C471">
        <f t="shared" si="14"/>
        <v>31.161692953612778</v>
      </c>
    </row>
    <row r="472" spans="2:3" x14ac:dyDescent="0.25">
      <c r="B472">
        <f t="shared" si="15"/>
        <v>5.8339999999999188</v>
      </c>
      <c r="C472">
        <f t="shared" si="14"/>
        <v>31.427143239716877</v>
      </c>
    </row>
    <row r="473" spans="2:3" x14ac:dyDescent="0.25">
      <c r="B473">
        <f t="shared" si="15"/>
        <v>5.8439999999999186</v>
      </c>
      <c r="C473">
        <f t="shared" si="14"/>
        <v>31.700044736013183</v>
      </c>
    </row>
    <row r="474" spans="2:3" x14ac:dyDescent="0.25">
      <c r="B474">
        <f t="shared" si="15"/>
        <v>5.8539999999999184</v>
      </c>
      <c r="C474">
        <f t="shared" si="14"/>
        <v>31.980865908140402</v>
      </c>
    </row>
    <row r="475" spans="2:3" x14ac:dyDescent="0.25">
      <c r="B475">
        <f t="shared" si="15"/>
        <v>5.8639999999999182</v>
      </c>
      <c r="C475">
        <f t="shared" si="14"/>
        <v>32.270120554366024</v>
      </c>
    </row>
    <row r="476" spans="2:3" x14ac:dyDescent="0.25">
      <c r="B476">
        <f t="shared" si="15"/>
        <v>5.873999999999918</v>
      </c>
      <c r="C476">
        <f t="shared" si="14"/>
        <v>32.568373852724577</v>
      </c>
    </row>
    <row r="477" spans="2:3" x14ac:dyDescent="0.25">
      <c r="B477">
        <f t="shared" si="15"/>
        <v>5.8839999999999177</v>
      </c>
      <c r="C477">
        <f t="shared" si="14"/>
        <v>32.876249451336619</v>
      </c>
    </row>
    <row r="478" spans="2:3" x14ac:dyDescent="0.25">
      <c r="B478">
        <f t="shared" si="15"/>
        <v>5.8939999999999175</v>
      </c>
      <c r="C478">
        <f t="shared" si="14"/>
        <v>33.194437825598044</v>
      </c>
    </row>
    <row r="479" spans="2:3" x14ac:dyDescent="0.25">
      <c r="B479">
        <f t="shared" si="15"/>
        <v>5.9039999999999173</v>
      </c>
      <c r="C479">
        <f t="shared" si="14"/>
        <v>33.52370618397029</v>
      </c>
    </row>
    <row r="480" spans="2:3" x14ac:dyDescent="0.25">
      <c r="B480">
        <f t="shared" si="15"/>
        <v>5.9139999999999171</v>
      </c>
      <c r="C480">
        <f t="shared" si="14"/>
        <v>33.864910280018563</v>
      </c>
    </row>
    <row r="481" spans="2:3" x14ac:dyDescent="0.25">
      <c r="B481">
        <f t="shared" si="15"/>
        <v>5.9239999999999169</v>
      </c>
      <c r="C481">
        <f t="shared" si="14"/>
        <v>34.219008588581119</v>
      </c>
    </row>
    <row r="482" spans="2:3" x14ac:dyDescent="0.25">
      <c r="B482">
        <f t="shared" si="15"/>
        <v>5.9339999999999167</v>
      </c>
      <c r="C482">
        <f t="shared" si="14"/>
        <v>34.587079437637279</v>
      </c>
    </row>
    <row r="483" spans="2:3" x14ac:dyDescent="0.25">
      <c r="B483">
        <f t="shared" si="15"/>
        <v>5.9439999999999165</v>
      </c>
      <c r="C483">
        <f t="shared" si="14"/>
        <v>34.970341867682919</v>
      </c>
    </row>
    <row r="484" spans="2:3" x14ac:dyDescent="0.25">
      <c r="B484">
        <f t="shared" si="15"/>
        <v>5.9539999999999162</v>
      </c>
      <c r="C484">
        <f t="shared" si="14"/>
        <v>35.370181236291884</v>
      </c>
    </row>
    <row r="485" spans="2:3" x14ac:dyDescent="0.25">
      <c r="B485">
        <f t="shared" si="15"/>
        <v>5.963999999999916</v>
      </c>
      <c r="C485">
        <f t="shared" si="14"/>
        <v>35.788180925211172</v>
      </c>
    </row>
    <row r="486" spans="2:3" x14ac:dyDescent="0.25">
      <c r="B486">
        <f t="shared" si="15"/>
        <v>5.9739999999999158</v>
      </c>
      <c r="C486">
        <f t="shared" si="14"/>
        <v>36.226161983090243</v>
      </c>
    </row>
    <row r="487" spans="2:3" x14ac:dyDescent="0.25">
      <c r="B487">
        <f t="shared" si="15"/>
        <v>5.9839999999999156</v>
      </c>
      <c r="C487">
        <f t="shared" si="14"/>
        <v>36.686233213361568</v>
      </c>
    </row>
    <row r="488" spans="2:3" x14ac:dyDescent="0.25">
      <c r="B488">
        <f t="shared" si="15"/>
        <v>5.9939999999999154</v>
      </c>
      <c r="C488">
        <f t="shared" si="14"/>
        <v>37.170855194414145</v>
      </c>
    </row>
    <row r="489" spans="2:3" x14ac:dyDescent="0.25">
      <c r="B489">
        <f t="shared" si="15"/>
        <v>6.0039999999999152</v>
      </c>
      <c r="C489">
        <f t="shared" si="14"/>
        <v>37.68292315786524</v>
      </c>
    </row>
    <row r="490" spans="2:3" x14ac:dyDescent="0.25">
      <c r="B490">
        <f t="shared" si="15"/>
        <v>6.013999999999915</v>
      </c>
      <c r="C490">
        <f t="shared" si="14"/>
        <v>38.225875810446631</v>
      </c>
    </row>
    <row r="491" spans="2:3" x14ac:dyDescent="0.25">
      <c r="B491">
        <f t="shared" si="15"/>
        <v>6.0239999999999148</v>
      </c>
      <c r="C491">
        <f t="shared" si="14"/>
        <v>38.803840499666215</v>
      </c>
    </row>
    <row r="492" spans="2:3" x14ac:dyDescent="0.25">
      <c r="B492">
        <f t="shared" si="15"/>
        <v>6.0339999999999145</v>
      </c>
      <c r="C492">
        <f t="shared" si="14"/>
        <v>39.421830337889972</v>
      </c>
    </row>
    <row r="493" spans="2:3" x14ac:dyDescent="0.25">
      <c r="B493">
        <f t="shared" si="15"/>
        <v>6.0439999999999143</v>
      </c>
      <c r="C493">
        <f t="shared" si="14"/>
        <v>40.086017334037926</v>
      </c>
    </row>
    <row r="494" spans="2:3" x14ac:dyDescent="0.25">
      <c r="B494">
        <f t="shared" si="15"/>
        <v>6.0539999999999141</v>
      </c>
      <c r="C494">
        <f t="shared" si="14"/>
        <v>40.804119662231741</v>
      </c>
    </row>
    <row r="495" spans="2:3" x14ac:dyDescent="0.25">
      <c r="B495">
        <f t="shared" si="15"/>
        <v>6.0639999999999139</v>
      </c>
      <c r="C495">
        <f t="shared" si="14"/>
        <v>41.585965564985095</v>
      </c>
    </row>
    <row r="496" spans="2:3" x14ac:dyDescent="0.25">
      <c r="B496">
        <f t="shared" si="15"/>
        <v>6.0739999999999137</v>
      </c>
      <c r="C496">
        <f t="shared" si="14"/>
        <v>42.444340359620199</v>
      </c>
    </row>
    <row r="497" spans="2:3" x14ac:dyDescent="0.25">
      <c r="B497">
        <f t="shared" si="15"/>
        <v>6.0839999999999135</v>
      </c>
      <c r="C497">
        <f t="shared" si="14"/>
        <v>43.396306334388662</v>
      </c>
    </row>
    <row r="498" spans="2:3" x14ac:dyDescent="0.25">
      <c r="B498">
        <f t="shared" si="15"/>
        <v>6.0939999999999133</v>
      </c>
      <c r="C498">
        <f t="shared" si="14"/>
        <v>44.465352640663546</v>
      </c>
    </row>
    <row r="499" spans="2:3" x14ac:dyDescent="0.25">
      <c r="B499">
        <f t="shared" si="15"/>
        <v>6.1039999999999131</v>
      </c>
      <c r="C499">
        <f t="shared" si="14"/>
        <v>45.685092809312515</v>
      </c>
    </row>
    <row r="500" spans="2:3" x14ac:dyDescent="0.25">
      <c r="B500">
        <f t="shared" si="15"/>
        <v>6.1139999999999128</v>
      </c>
      <c r="C500">
        <f t="shared" si="14"/>
        <v>47.106075216156789</v>
      </c>
    </row>
    <row r="501" spans="2:3" x14ac:dyDescent="0.25">
      <c r="B501">
        <f t="shared" si="15"/>
        <v>6.1239999999999126</v>
      </c>
      <c r="C501">
        <f t="shared" si="14"/>
        <v>48.809500731290392</v>
      </c>
    </row>
    <row r="502" spans="2:3" x14ac:dyDescent="0.25">
      <c r="B502">
        <f t="shared" si="15"/>
        <v>6.1339999999999124</v>
      </c>
      <c r="C502">
        <f t="shared" si="14"/>
        <v>50.938447398751933</v>
      </c>
    </row>
    <row r="503" spans="2:3" x14ac:dyDescent="0.25">
      <c r="B503">
        <f t="shared" si="15"/>
        <v>6.1439999999999122</v>
      </c>
      <c r="C503">
        <f t="shared" si="14"/>
        <v>53.782935098330981</v>
      </c>
    </row>
    <row r="504" spans="2:3" x14ac:dyDescent="0.25">
      <c r="B504">
        <f t="shared" si="15"/>
        <v>6.153999999999912</v>
      </c>
      <c r="C504">
        <f t="shared" si="14"/>
        <v>58.092469148838255</v>
      </c>
    </row>
    <row r="505" spans="2:3" x14ac:dyDescent="0.25">
      <c r="B505">
        <f t="shared" si="15"/>
        <v>6.1639999999999118</v>
      </c>
      <c r="C505">
        <f t="shared" si="14"/>
        <v>67.341105086995739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CB0B5-7C1B-4B8E-8E3E-1D509DA190A6}">
  <dimension ref="A2:G270"/>
  <sheetViews>
    <sheetView topLeftCell="A4" workbookViewId="0">
      <selection activeCell="C8" sqref="C8"/>
    </sheetView>
  </sheetViews>
  <sheetFormatPr defaultRowHeight="15" x14ac:dyDescent="0.25"/>
  <cols>
    <col min="2" max="2" width="15.28515625" bestFit="1" customWidth="1"/>
    <col min="3" max="3" width="12.7109375" bestFit="1" customWidth="1"/>
    <col min="4" max="4" width="12" bestFit="1" customWidth="1"/>
  </cols>
  <sheetData>
    <row r="2" spans="2:7" x14ac:dyDescent="0.25">
      <c r="B2" t="s">
        <v>16</v>
      </c>
      <c r="C2">
        <v>0.52500000000000002</v>
      </c>
    </row>
    <row r="3" spans="2:7" x14ac:dyDescent="0.25">
      <c r="B3" t="s">
        <v>2</v>
      </c>
      <c r="C3">
        <v>0.05</v>
      </c>
      <c r="D3" t="s">
        <v>3</v>
      </c>
    </row>
    <row r="4" spans="2:7" x14ac:dyDescent="0.25">
      <c r="B4" t="s">
        <v>5</v>
      </c>
      <c r="C4">
        <f>2.259*C2</f>
        <v>1.185975</v>
      </c>
      <c r="D4" t="s">
        <v>6</v>
      </c>
    </row>
    <row r="6" spans="2:7" x14ac:dyDescent="0.25">
      <c r="B6" t="s">
        <v>7</v>
      </c>
      <c r="C6">
        <f>1.2048*C2</f>
        <v>0.63252000000000008</v>
      </c>
      <c r="D6" t="s">
        <v>6</v>
      </c>
      <c r="G6">
        <f>C6+C7</f>
        <v>3.1626000000000003</v>
      </c>
    </row>
    <row r="7" spans="2:7" x14ac:dyDescent="0.25">
      <c r="B7" t="s">
        <v>8</v>
      </c>
      <c r="C7">
        <f>4.8192*C2</f>
        <v>2.5300800000000003</v>
      </c>
      <c r="D7" t="s">
        <v>6</v>
      </c>
    </row>
    <row r="8" spans="2:7" x14ac:dyDescent="0.25">
      <c r="B8" t="s">
        <v>9</v>
      </c>
      <c r="C8">
        <f>(C7-C4)/C3</f>
        <v>26.882100000000005</v>
      </c>
      <c r="D8" t="s">
        <v>0</v>
      </c>
    </row>
    <row r="9" spans="2:7" x14ac:dyDescent="0.25">
      <c r="B9" t="s">
        <v>10</v>
      </c>
      <c r="C9">
        <f>LN((C4-C6)/(C6+C7-C4))</f>
        <v>-1.2729656758128878</v>
      </c>
    </row>
    <row r="10" spans="2:7" x14ac:dyDescent="0.25">
      <c r="B10" t="s">
        <v>11</v>
      </c>
      <c r="C10">
        <f>-(C8/2*C9)/(1/2-C9)</f>
        <v>9.6504943836772537</v>
      </c>
      <c r="D10" t="s">
        <v>0</v>
      </c>
      <c r="E10" t="s">
        <v>12</v>
      </c>
    </row>
    <row r="11" spans="2:7" x14ac:dyDescent="0.25">
      <c r="B11" t="s">
        <v>13</v>
      </c>
      <c r="C11">
        <f>(C8-C10)/2</f>
        <v>8.6158028081613764</v>
      </c>
    </row>
    <row r="13" spans="2:7" x14ac:dyDescent="0.25">
      <c r="B13" t="s">
        <v>17</v>
      </c>
      <c r="C13">
        <f>C6+(C7/(1+EXP(C10/C11)))</f>
        <v>1.2549049125593843</v>
      </c>
    </row>
    <row r="17" spans="2:4" x14ac:dyDescent="0.25">
      <c r="B17" t="s">
        <v>14</v>
      </c>
      <c r="C17" t="s">
        <v>15</v>
      </c>
      <c r="D17" t="s">
        <v>18</v>
      </c>
    </row>
    <row r="18" spans="2:4" x14ac:dyDescent="0.25">
      <c r="B18">
        <f>C6+0.01</f>
        <v>0.64252000000000009</v>
      </c>
      <c r="C18">
        <f>$C$11*LN((B18-$C$6)/($C$6+$C$7-B18))+$C$10</f>
        <v>-37.990249789240863</v>
      </c>
      <c r="D18">
        <f>(B18-$C$13)/C18</f>
        <v>1.6119528456820423E-2</v>
      </c>
    </row>
    <row r="19" spans="2:4" x14ac:dyDescent="0.25">
      <c r="B19">
        <f>B18+0.01</f>
        <v>0.6525200000000001</v>
      </c>
      <c r="C19">
        <f t="shared" ref="C19:C82" si="0">$C$11*LN((B19-$C$6)/($C$6+$C$7-B19))+$C$10</f>
        <v>-31.983973743805073</v>
      </c>
      <c r="D19">
        <f t="shared" ref="D19:D82" si="1">(B19-$C$13)/C19</f>
        <v>1.8833960951336111E-2</v>
      </c>
    </row>
    <row r="20" spans="2:4" x14ac:dyDescent="0.25">
      <c r="B20">
        <f t="shared" ref="B20:B83" si="2">B19+0.01</f>
        <v>0.66252000000000011</v>
      </c>
      <c r="C20">
        <f t="shared" si="0"/>
        <v>-28.456172957084938</v>
      </c>
      <c r="D20">
        <f t="shared" si="1"/>
        <v>2.081744841278433E-2</v>
      </c>
    </row>
    <row r="21" spans="2:4" x14ac:dyDescent="0.25">
      <c r="B21">
        <f t="shared" si="2"/>
        <v>0.67252000000000012</v>
      </c>
      <c r="C21">
        <f t="shared" si="0"/>
        <v>-25.943029734601382</v>
      </c>
      <c r="D21">
        <f t="shared" si="1"/>
        <v>2.2448608297381371E-2</v>
      </c>
    </row>
    <row r="22" spans="2:4" x14ac:dyDescent="0.25">
      <c r="B22">
        <f t="shared" si="2"/>
        <v>0.68252000000000013</v>
      </c>
      <c r="C22">
        <f t="shared" si="0"/>
        <v>-23.985798729257752</v>
      </c>
      <c r="D22">
        <f t="shared" si="1"/>
        <v>2.386349185283507E-2</v>
      </c>
    </row>
    <row r="23" spans="2:4" x14ac:dyDescent="0.25">
      <c r="B23">
        <f t="shared" si="2"/>
        <v>0.69252000000000014</v>
      </c>
      <c r="C23">
        <f t="shared" si="0"/>
        <v>-22.380141901591749</v>
      </c>
      <c r="D23">
        <f t="shared" si="1"/>
        <v>2.5128746503586086E-2</v>
      </c>
    </row>
    <row r="24" spans="2:4" x14ac:dyDescent="0.25">
      <c r="B24">
        <f t="shared" si="2"/>
        <v>0.70252000000000014</v>
      </c>
      <c r="C24">
        <f t="shared" si="0"/>
        <v>-21.017058580961077</v>
      </c>
      <c r="D24">
        <f t="shared" si="1"/>
        <v>2.628269367150065E-2</v>
      </c>
    </row>
    <row r="25" spans="2:4" x14ac:dyDescent="0.25">
      <c r="B25">
        <f t="shared" si="2"/>
        <v>0.71252000000000015</v>
      </c>
      <c r="C25">
        <f t="shared" si="0"/>
        <v>-19.831484608685784</v>
      </c>
      <c r="D25">
        <f t="shared" si="1"/>
        <v>2.7349687795024214E-2</v>
      </c>
    </row>
    <row r="26" spans="2:4" x14ac:dyDescent="0.25">
      <c r="B26">
        <f t="shared" si="2"/>
        <v>0.72252000000000016</v>
      </c>
      <c r="C26">
        <f t="shared" si="0"/>
        <v>-18.78145184587197</v>
      </c>
      <c r="D26">
        <f t="shared" si="1"/>
        <v>2.8346312996904897E-2</v>
      </c>
    </row>
    <row r="27" spans="2:4" x14ac:dyDescent="0.25">
      <c r="B27">
        <f t="shared" si="2"/>
        <v>0.73252000000000017</v>
      </c>
      <c r="C27">
        <f t="shared" si="0"/>
        <v>-17.838304358170674</v>
      </c>
      <c r="D27">
        <f t="shared" si="1"/>
        <v>2.9284448906720804E-2</v>
      </c>
    </row>
    <row r="28" spans="2:4" x14ac:dyDescent="0.25">
      <c r="B28">
        <f t="shared" si="2"/>
        <v>0.74252000000000018</v>
      </c>
      <c r="C28">
        <f t="shared" si="0"/>
        <v>-16.981602681333221</v>
      </c>
      <c r="D28">
        <f t="shared" si="1"/>
        <v>3.0172941987543715E-2</v>
      </c>
    </row>
    <row r="29" spans="2:4" x14ac:dyDescent="0.25">
      <c r="B29">
        <f t="shared" si="2"/>
        <v>0.75252000000000019</v>
      </c>
      <c r="C29">
        <f t="shared" si="0"/>
        <v>-16.196254743830259</v>
      </c>
      <c r="D29">
        <f t="shared" si="1"/>
        <v>3.1018585500500399E-2</v>
      </c>
    </row>
    <row r="30" spans="2:4" x14ac:dyDescent="0.25">
      <c r="B30">
        <f t="shared" si="2"/>
        <v>0.7625200000000002</v>
      </c>
      <c r="C30">
        <f t="shared" si="0"/>
        <v>-15.47079915440287</v>
      </c>
      <c r="D30">
        <f t="shared" si="1"/>
        <v>3.1826727736896196E-2</v>
      </c>
    </row>
    <row r="31" spans="2:4" x14ac:dyDescent="0.25">
      <c r="B31">
        <f t="shared" si="2"/>
        <v>0.77252000000000021</v>
      </c>
      <c r="C31">
        <f t="shared" si="0"/>
        <v>-14.796326504696156</v>
      </c>
      <c r="D31">
        <f t="shared" si="1"/>
        <v>3.2601667204780971E-2</v>
      </c>
    </row>
    <row r="32" spans="2:4" x14ac:dyDescent="0.25">
      <c r="B32">
        <f t="shared" si="2"/>
        <v>0.78252000000000022</v>
      </c>
      <c r="C32">
        <f t="shared" si="0"/>
        <v>-14.165773728212026</v>
      </c>
      <c r="D32">
        <f t="shared" si="1"/>
        <v>3.3346919245123896E-2</v>
      </c>
    </row>
    <row r="33" spans="2:4" x14ac:dyDescent="0.25">
      <c r="B33">
        <f t="shared" si="2"/>
        <v>0.79252000000000022</v>
      </c>
      <c r="C33">
        <f t="shared" si="0"/>
        <v>-13.573446660438405</v>
      </c>
      <c r="D33">
        <f t="shared" si="1"/>
        <v>3.4065401671858758E-2</v>
      </c>
    </row>
    <row r="34" spans="2:4" x14ac:dyDescent="0.25">
      <c r="B34">
        <f t="shared" si="2"/>
        <v>0.80252000000000023</v>
      </c>
      <c r="C34">
        <f t="shared" si="0"/>
        <v>-13.01468759570607</v>
      </c>
      <c r="D34">
        <f t="shared" si="1"/>
        <v>3.4759567544951228E-2</v>
      </c>
    </row>
    <row r="35" spans="2:4" x14ac:dyDescent="0.25">
      <c r="B35">
        <f t="shared" si="2"/>
        <v>0.81252000000000024</v>
      </c>
      <c r="C35">
        <f t="shared" si="0"/>
        <v>-12.485638011104138</v>
      </c>
      <c r="D35">
        <f t="shared" si="1"/>
        <v>3.5431502352218425E-2</v>
      </c>
    </row>
    <row r="36" spans="2:4" x14ac:dyDescent="0.25">
      <c r="B36">
        <f t="shared" si="2"/>
        <v>0.82252000000000025</v>
      </c>
      <c r="C36">
        <f t="shared" si="0"/>
        <v>-11.983065528607552</v>
      </c>
      <c r="D36">
        <f t="shared" si="1"/>
        <v>3.608299658606872E-2</v>
      </c>
    </row>
    <row r="37" spans="2:4" x14ac:dyDescent="0.25">
      <c r="B37">
        <f t="shared" si="2"/>
        <v>0.83252000000000026</v>
      </c>
      <c r="C37">
        <f t="shared" si="0"/>
        <v>-11.504235313440889</v>
      </c>
      <c r="D37">
        <f t="shared" si="1"/>
        <v>3.671560091142205E-2</v>
      </c>
    </row>
    <row r="38" spans="2:4" x14ac:dyDescent="0.25">
      <c r="B38">
        <f t="shared" si="2"/>
        <v>0.84252000000000027</v>
      </c>
      <c r="C38">
        <f t="shared" si="0"/>
        <v>-11.046812881521378</v>
      </c>
      <c r="D38">
        <f t="shared" si="1"/>
        <v>3.7330668762318164E-2</v>
      </c>
    </row>
    <row r="39" spans="2:4" x14ac:dyDescent="0.25">
      <c r="B39">
        <f t="shared" si="2"/>
        <v>0.85252000000000028</v>
      </c>
      <c r="C39">
        <f t="shared" si="0"/>
        <v>-10.608789537647562</v>
      </c>
      <c r="D39">
        <f t="shared" si="1"/>
        <v>3.7929389694407172E-2</v>
      </c>
    </row>
    <row r="40" spans="2:4" x14ac:dyDescent="0.25">
      <c r="B40">
        <f t="shared" si="2"/>
        <v>0.86252000000000029</v>
      </c>
      <c r="C40">
        <f t="shared" si="0"/>
        <v>-10.188424401457331</v>
      </c>
      <c r="D40">
        <f t="shared" si="1"/>
        <v>3.8512815828839843E-2</v>
      </c>
    </row>
    <row r="41" spans="2:4" x14ac:dyDescent="0.25">
      <c r="B41">
        <f t="shared" si="2"/>
        <v>0.8725200000000003</v>
      </c>
      <c r="C41">
        <f t="shared" si="0"/>
        <v>-9.7841987808008337</v>
      </c>
      <c r="D41">
        <f t="shared" si="1"/>
        <v>3.9081883057172098E-2</v>
      </c>
    </row>
    <row r="42" spans="2:4" x14ac:dyDescent="0.25">
      <c r="B42">
        <f t="shared" si="2"/>
        <v>0.8825200000000003</v>
      </c>
      <c r="C42">
        <f t="shared" si="0"/>
        <v>-9.3947798652918149</v>
      </c>
      <c r="D42">
        <f t="shared" si="1"/>
        <v>3.963742822065764E-2</v>
      </c>
    </row>
    <row r="43" spans="2:4" x14ac:dyDescent="0.25">
      <c r="B43">
        <f t="shared" si="2"/>
        <v>0.89252000000000031</v>
      </c>
      <c r="C43">
        <f t="shared" si="0"/>
        <v>-9.0189915448050062</v>
      </c>
      <c r="D43">
        <f t="shared" si="1"/>
        <v>4.0180203158979549E-2</v>
      </c>
    </row>
    <row r="44" spans="2:4" x14ac:dyDescent="0.25">
      <c r="B44">
        <f t="shared" si="2"/>
        <v>0.90252000000000032</v>
      </c>
      <c r="C44">
        <f t="shared" si="0"/>
        <v>-8.6557907382004142</v>
      </c>
      <c r="D44">
        <f t="shared" si="1"/>
        <v>4.0710886297679452E-2</v>
      </c>
    </row>
    <row r="45" spans="2:4" x14ac:dyDescent="0.25">
      <c r="B45">
        <f t="shared" si="2"/>
        <v>0.91252000000000033</v>
      </c>
      <c r="C45">
        <f t="shared" si="0"/>
        <v>-8.3042480289935074</v>
      </c>
      <c r="D45">
        <f t="shared" si="1"/>
        <v>4.1230092280960175E-2</v>
      </c>
    </row>
    <row r="46" spans="2:4" x14ac:dyDescent="0.25">
      <c r="B46">
        <f t="shared" si="2"/>
        <v>0.92252000000000034</v>
      </c>
      <c r="C46">
        <f t="shared" si="0"/>
        <v>-7.9635317005117709</v>
      </c>
      <c r="D46">
        <f t="shared" si="1"/>
        <v>4.1738380037844698E-2</v>
      </c>
    </row>
    <row r="47" spans="2:4" x14ac:dyDescent="0.25">
      <c r="B47">
        <f t="shared" si="2"/>
        <v>0.93252000000000035</v>
      </c>
      <c r="C47">
        <f t="shared" si="0"/>
        <v>-7.6328944785960591</v>
      </c>
      <c r="D47">
        <f t="shared" si="1"/>
        <v>4.2236259581919594E-2</v>
      </c>
    </row>
    <row r="48" spans="2:4" x14ac:dyDescent="0.25">
      <c r="B48">
        <f t="shared" si="2"/>
        <v>0.94252000000000036</v>
      </c>
      <c r="C48">
        <f t="shared" si="0"/>
        <v>-7.3116624488409041</v>
      </c>
      <c r="D48">
        <f t="shared" si="1"/>
        <v>4.2724197779248602E-2</v>
      </c>
    </row>
    <row r="49" spans="2:4" x14ac:dyDescent="0.25">
      <c r="B49">
        <f t="shared" si="2"/>
        <v>0.95252000000000037</v>
      </c>
      <c r="C49">
        <f t="shared" si="0"/>
        <v>-6.9992257339035309</v>
      </c>
      <c r="D49">
        <f t="shared" si="1"/>
        <v>4.3202623269408567E-2</v>
      </c>
    </row>
    <row r="50" spans="2:4" x14ac:dyDescent="0.25">
      <c r="B50">
        <f t="shared" si="2"/>
        <v>0.96252000000000038</v>
      </c>
      <c r="C50">
        <f t="shared" si="0"/>
        <v>-6.6950306057456164</v>
      </c>
      <c r="D50">
        <f t="shared" si="1"/>
        <v>4.3671930686688988E-2</v>
      </c>
    </row>
    <row r="51" spans="2:4" x14ac:dyDescent="0.25">
      <c r="B51">
        <f t="shared" si="2"/>
        <v>0.97252000000000038</v>
      </c>
      <c r="C51">
        <f t="shared" si="0"/>
        <v>-6.3985727756557562</v>
      </c>
      <c r="D51">
        <f t="shared" si="1"/>
        <v>4.4132484299273092E-2</v>
      </c>
    </row>
    <row r="52" spans="2:4" x14ac:dyDescent="0.25">
      <c r="B52">
        <f t="shared" si="2"/>
        <v>0.98252000000000039</v>
      </c>
      <c r="C52">
        <f t="shared" si="0"/>
        <v>-6.1093916571090254</v>
      </c>
      <c r="D52">
        <f t="shared" si="1"/>
        <v>4.45846211614917E-2</v>
      </c>
    </row>
    <row r="53" spans="2:4" x14ac:dyDescent="0.25">
      <c r="B53">
        <f t="shared" si="2"/>
        <v>0.9925200000000004</v>
      </c>
      <c r="C53">
        <f t="shared" si="0"/>
        <v>-5.8270654369553636</v>
      </c>
      <c r="D53">
        <f t="shared" si="1"/>
        <v>4.5028653856422074E-2</v>
      </c>
    </row>
    <row r="54" spans="2:4" x14ac:dyDescent="0.25">
      <c r="B54">
        <f t="shared" si="2"/>
        <v>1.0025200000000003</v>
      </c>
      <c r="C54">
        <f t="shared" si="0"/>
        <v>-5.5512068219953825</v>
      </c>
      <c r="D54">
        <f t="shared" si="1"/>
        <v>4.546487289202894E-2</v>
      </c>
    </row>
    <row r="55" spans="2:4" x14ac:dyDescent="0.25">
      <c r="B55">
        <f t="shared" si="2"/>
        <v>1.0125200000000003</v>
      </c>
      <c r="C55">
        <f t="shared" si="0"/>
        <v>-5.2814593528309697</v>
      </c>
      <c r="D55">
        <f t="shared" si="1"/>
        <v>4.5893548802843812E-2</v>
      </c>
    </row>
    <row r="56" spans="2:4" x14ac:dyDescent="0.25">
      <c r="B56">
        <f t="shared" si="2"/>
        <v>1.0225200000000003</v>
      </c>
      <c r="C56">
        <f t="shared" si="0"/>
        <v>-5.0174941965446163</v>
      </c>
      <c r="D56">
        <f t="shared" si="1"/>
        <v>4.6314934000206684E-2</v>
      </c>
    </row>
    <row r="57" spans="2:4" x14ac:dyDescent="0.25">
      <c r="B57">
        <f t="shared" si="2"/>
        <v>1.0325200000000003</v>
      </c>
      <c r="C57">
        <f t="shared" si="0"/>
        <v>-4.7590073454426634</v>
      </c>
      <c r="D57">
        <f t="shared" si="1"/>
        <v>4.6729264406861017E-2</v>
      </c>
    </row>
    <row r="58" spans="2:4" x14ac:dyDescent="0.25">
      <c r="B58">
        <f t="shared" si="2"/>
        <v>1.0425200000000003</v>
      </c>
      <c r="C58">
        <f t="shared" si="0"/>
        <v>-4.5057171616799288</v>
      </c>
      <c r="D58">
        <f t="shared" si="1"/>
        <v>4.7136760905826046E-2</v>
      </c>
    </row>
    <row r="59" spans="2:4" x14ac:dyDescent="0.25">
      <c r="B59">
        <f t="shared" si="2"/>
        <v>1.0525200000000003</v>
      </c>
      <c r="C59">
        <f t="shared" si="0"/>
        <v>-4.2573622177385921</v>
      </c>
      <c r="D59">
        <f t="shared" si="1"/>
        <v>4.7537630628686774E-2</v>
      </c>
    </row>
    <row r="60" spans="2:4" x14ac:dyDescent="0.25">
      <c r="B60">
        <f t="shared" si="2"/>
        <v>1.0625200000000004</v>
      </c>
      <c r="C60">
        <f t="shared" si="0"/>
        <v>-4.0136993909773508</v>
      </c>
      <c r="D60">
        <f t="shared" si="1"/>
        <v>4.7932068104516792E-2</v>
      </c>
    </row>
    <row r="61" spans="2:4" x14ac:dyDescent="0.25">
      <c r="B61">
        <f t="shared" si="2"/>
        <v>1.0725200000000004</v>
      </c>
      <c r="C61">
        <f t="shared" si="0"/>
        <v>-3.7745021771931508</v>
      </c>
      <c r="D61">
        <f t="shared" si="1"/>
        <v>4.8320256287416319E-2</v>
      </c>
    </row>
    <row r="62" spans="2:4" x14ac:dyDescent="0.25">
      <c r="B62">
        <f t="shared" si="2"/>
        <v>1.0825200000000004</v>
      </c>
      <c r="C62">
        <f t="shared" si="0"/>
        <v>-3.5395591936545507</v>
      </c>
      <c r="D62">
        <f t="shared" si="1"/>
        <v>4.8702367477967974E-2</v>
      </c>
    </row>
    <row r="63" spans="2:4" x14ac:dyDescent="0.25">
      <c r="B63">
        <f t="shared" si="2"/>
        <v>1.0925200000000004</v>
      </c>
      <c r="C63">
        <f t="shared" si="0"/>
        <v>-3.3086728466119322</v>
      </c>
      <c r="D63">
        <f t="shared" si="1"/>
        <v>4.90785641516856E-2</v>
      </c>
    </row>
    <row r="64" spans="2:4" x14ac:dyDescent="0.25">
      <c r="B64">
        <f t="shared" si="2"/>
        <v>1.1025200000000004</v>
      </c>
      <c r="C64">
        <f t="shared" si="0"/>
        <v>-3.081658142053783</v>
      </c>
      <c r="D64">
        <f t="shared" si="1"/>
        <v>4.9448999705667025E-2</v>
      </c>
    </row>
    <row r="65" spans="1:4" x14ac:dyDescent="0.25">
      <c r="B65">
        <f t="shared" si="2"/>
        <v>1.1125200000000004</v>
      </c>
      <c r="C65">
        <f t="shared" si="0"/>
        <v>-2.8583416216078064</v>
      </c>
      <c r="D65">
        <f t="shared" si="1"/>
        <v>4.9813819133100304E-2</v>
      </c>
    </row>
    <row r="66" spans="1:4" x14ac:dyDescent="0.25">
      <c r="B66">
        <f t="shared" si="2"/>
        <v>1.1225200000000004</v>
      </c>
      <c r="C66">
        <f t="shared" si="0"/>
        <v>-2.6385604080990266</v>
      </c>
      <c r="D66">
        <f t="shared" si="1"/>
        <v>5.0173159633954238E-2</v>
      </c>
    </row>
    <row r="67" spans="1:4" x14ac:dyDescent="0.25">
      <c r="B67">
        <f t="shared" si="2"/>
        <v>1.1325200000000004</v>
      </c>
      <c r="C67">
        <f t="shared" si="0"/>
        <v>-2.4221613474677319</v>
      </c>
      <c r="D67">
        <f t="shared" si="1"/>
        <v>5.0527151169071451E-2</v>
      </c>
    </row>
    <row r="68" spans="1:4" x14ac:dyDescent="0.25">
      <c r="B68">
        <f t="shared" si="2"/>
        <v>1.1425200000000004</v>
      </c>
      <c r="C68">
        <f t="shared" si="0"/>
        <v>-2.2090002355937806</v>
      </c>
      <c r="D68">
        <f t="shared" si="1"/>
        <v>5.0875916963935834E-2</v>
      </c>
    </row>
    <row r="69" spans="1:4" x14ac:dyDescent="0.25">
      <c r="B69">
        <f t="shared" si="2"/>
        <v>1.1525200000000004</v>
      </c>
      <c r="C69">
        <f t="shared" si="0"/>
        <v>-1.9989411201309295</v>
      </c>
      <c r="D69">
        <f t="shared" si="1"/>
        <v>5.1219573967580249E-2</v>
      </c>
    </row>
    <row r="70" spans="1:4" x14ac:dyDescent="0.25">
      <c r="B70">
        <f t="shared" si="2"/>
        <v>1.1625200000000004</v>
      </c>
      <c r="C70">
        <f t="shared" si="0"/>
        <v>-1.791855668774593</v>
      </c>
      <c r="D70">
        <f t="shared" si="1"/>
        <v>5.1558233271412804E-2</v>
      </c>
    </row>
    <row r="71" spans="1:4" x14ac:dyDescent="0.25">
      <c r="B71">
        <f t="shared" si="2"/>
        <v>1.1725200000000005</v>
      </c>
      <c r="C71">
        <f t="shared" si="0"/>
        <v>-1.5876225965088615</v>
      </c>
      <c r="D71">
        <f t="shared" si="1"/>
        <v>5.1892000492148455E-2</v>
      </c>
    </row>
    <row r="72" spans="1:4" x14ac:dyDescent="0.25">
      <c r="A72" t="s">
        <v>1</v>
      </c>
      <c r="B72">
        <f t="shared" si="2"/>
        <v>1.1825200000000005</v>
      </c>
      <c r="C72">
        <f t="shared" si="0"/>
        <v>-1.3861271453361166</v>
      </c>
      <c r="D72">
        <f t="shared" si="1"/>
        <v>5.2220976122526991E-2</v>
      </c>
    </row>
    <row r="73" spans="1:4" x14ac:dyDescent="0.25">
      <c r="A73" t="s">
        <v>1</v>
      </c>
      <c r="B73">
        <f t="shared" si="2"/>
        <v>1.1925200000000005</v>
      </c>
      <c r="C73">
        <f t="shared" si="0"/>
        <v>-1.1872606108122188</v>
      </c>
      <c r="D73">
        <f t="shared" si="1"/>
        <v>5.2545255853056208E-2</v>
      </c>
    </row>
    <row r="74" spans="1:4" x14ac:dyDescent="0.25">
      <c r="B74">
        <f t="shared" si="2"/>
        <v>1.2025200000000005</v>
      </c>
      <c r="C74">
        <f t="shared" si="0"/>
        <v>-0.9909199104135169</v>
      </c>
      <c r="D74">
        <f t="shared" si="1"/>
        <v>5.2864930867645279E-2</v>
      </c>
    </row>
    <row r="75" spans="1:4" x14ac:dyDescent="0.25">
      <c r="B75">
        <f t="shared" si="2"/>
        <v>1.2125200000000005</v>
      </c>
      <c r="C75">
        <f t="shared" si="0"/>
        <v>-0.79700718936760495</v>
      </c>
      <c r="D75">
        <f t="shared" si="1"/>
        <v>5.3180088115660086E-2</v>
      </c>
    </row>
    <row r="76" spans="1:4" x14ac:dyDescent="0.25">
      <c r="B76">
        <f t="shared" si="2"/>
        <v>1.2225200000000005</v>
      </c>
      <c r="C76">
        <f t="shared" si="0"/>
        <v>-0.60542946010238907</v>
      </c>
      <c r="D76">
        <f t="shared" si="1"/>
        <v>5.349081056264908E-2</v>
      </c>
    </row>
    <row r="77" spans="1:4" x14ac:dyDescent="0.25">
      <c r="B77">
        <f t="shared" si="2"/>
        <v>1.2325200000000005</v>
      </c>
      <c r="C77">
        <f t="shared" si="0"/>
        <v>-0.41609827192046822</v>
      </c>
      <c r="D77">
        <f t="shared" si="1"/>
        <v>5.379717742173748E-2</v>
      </c>
    </row>
    <row r="78" spans="1:4" x14ac:dyDescent="0.25">
      <c r="B78">
        <f t="shared" si="2"/>
        <v>1.2425200000000005</v>
      </c>
      <c r="C78">
        <f t="shared" si="0"/>
        <v>-0.22892940789840033</v>
      </c>
      <c r="D78">
        <f t="shared" si="1"/>
        <v>5.4099264367469362E-2</v>
      </c>
    </row>
    <row r="79" spans="1:4" x14ac:dyDescent="0.25">
      <c r="B79">
        <f t="shared" si="2"/>
        <v>1.2525200000000005</v>
      </c>
      <c r="C79">
        <f t="shared" si="0"/>
        <v>-4.3842606351901736E-2</v>
      </c>
      <c r="D79">
        <f t="shared" si="1"/>
        <v>5.4397143733685198E-2</v>
      </c>
    </row>
    <row r="80" spans="1:4" x14ac:dyDescent="0.25">
      <c r="B80">
        <f t="shared" si="2"/>
        <v>1.2625200000000005</v>
      </c>
      <c r="C80">
        <f t="shared" si="0"/>
        <v>0.13923869549419621</v>
      </c>
      <c r="D80">
        <f t="shared" si="1"/>
        <v>5.4690884696873977E-2</v>
      </c>
    </row>
    <row r="81" spans="2:4" x14ac:dyDescent="0.25">
      <c r="B81">
        <f t="shared" si="2"/>
        <v>1.2725200000000005</v>
      </c>
      <c r="C81">
        <f t="shared" si="0"/>
        <v>0.32038759773212178</v>
      </c>
      <c r="D81">
        <f t="shared" si="1"/>
        <v>5.4980553446217766E-2</v>
      </c>
    </row>
    <row r="82" spans="2:4" x14ac:dyDescent="0.25">
      <c r="B82">
        <f t="shared" si="2"/>
        <v>1.2825200000000005</v>
      </c>
      <c r="C82">
        <f t="shared" si="0"/>
        <v>0.4996739557665304</v>
      </c>
      <c r="D82">
        <f t="shared" si="1"/>
        <v>5.5266213341563931E-2</v>
      </c>
    </row>
    <row r="83" spans="2:4" x14ac:dyDescent="0.25">
      <c r="B83">
        <f t="shared" si="2"/>
        <v>1.2925200000000006</v>
      </c>
      <c r="C83">
        <f t="shared" ref="C83:C146" si="3">$C$11*LN((B83-$C$6)/($C$6+$C$7-B83))+$C$10</f>
        <v>0.6771645817518408</v>
      </c>
      <c r="D83">
        <f t="shared" ref="D83:D146" si="4">(B83-$C$13)/C83</f>
        <v>5.5547925060263986E-2</v>
      </c>
    </row>
    <row r="84" spans="2:4" x14ac:dyDescent="0.25">
      <c r="B84">
        <f t="shared" ref="B84:B147" si="5">B83+0.01</f>
        <v>1.3025200000000006</v>
      </c>
      <c r="C84">
        <f t="shared" si="3"/>
        <v>0.85292343096846146</v>
      </c>
      <c r="D84">
        <f t="shared" si="4"/>
        <v>5.5825746733855326E-2</v>
      </c>
    </row>
    <row r="85" spans="2:4" x14ac:dyDescent="0.25">
      <c r="B85">
        <f t="shared" si="5"/>
        <v>1.3125200000000006</v>
      </c>
      <c r="C85">
        <f t="shared" si="3"/>
        <v>1.0270117744795755</v>
      </c>
      <c r="D85">
        <f t="shared" si="4"/>
        <v>5.609973407540722E-2</v>
      </c>
    </row>
    <row r="86" spans="2:4" x14ac:dyDescent="0.25">
      <c r="B86">
        <f t="shared" si="5"/>
        <v>1.3225200000000006</v>
      </c>
      <c r="C86">
        <f t="shared" si="3"/>
        <v>1.1994883592731558</v>
      </c>
      <c r="D86">
        <f t="shared" si="4"/>
        <v>5.6369940498287495E-2</v>
      </c>
    </row>
    <row r="87" spans="2:4" x14ac:dyDescent="0.25">
      <c r="B87">
        <f t="shared" si="5"/>
        <v>1.3325200000000006</v>
      </c>
      <c r="C87">
        <f t="shared" si="3"/>
        <v>1.3704095569726427</v>
      </c>
      <c r="D87">
        <f t="shared" si="4"/>
        <v>5.6636417227033185E-2</v>
      </c>
    </row>
    <row r="88" spans="2:4" x14ac:dyDescent="0.25">
      <c r="B88">
        <f t="shared" si="5"/>
        <v>1.3425200000000006</v>
      </c>
      <c r="C88">
        <f t="shared" si="3"/>
        <v>1.5398295020922284</v>
      </c>
      <c r="D88">
        <f t="shared" si="4"/>
        <v>5.6899213400944816E-2</v>
      </c>
    </row>
    <row r="89" spans="2:4" x14ac:dyDescent="0.25">
      <c r="B89">
        <f t="shared" si="5"/>
        <v>1.3525200000000006</v>
      </c>
      <c r="C89">
        <f t="shared" si="3"/>
        <v>1.7078002207172487</v>
      </c>
      <c r="D89">
        <f t="shared" si="4"/>
        <v>5.7158376170966613E-2</v>
      </c>
    </row>
    <row r="90" spans="2:4" x14ac:dyDescent="0.25">
      <c r="B90">
        <f t="shared" si="5"/>
        <v>1.3625200000000006</v>
      </c>
      <c r="C90">
        <f t="shared" si="3"/>
        <v>1.8743717504052579</v>
      </c>
      <c r="D90">
        <f t="shared" si="4"/>
        <v>5.7413950790364217E-2</v>
      </c>
    </row>
    <row r="91" spans="2:4" x14ac:dyDescent="0.25">
      <c r="B91">
        <f t="shared" si="5"/>
        <v>1.3725200000000006</v>
      </c>
      <c r="C91">
        <f t="shared" si="3"/>
        <v>2.0395922520277283</v>
      </c>
      <c r="D91">
        <f t="shared" si="4"/>
        <v>5.7665980699664547E-2</v>
      </c>
    </row>
    <row r="92" spans="2:4" x14ac:dyDescent="0.25">
      <c r="B92">
        <f t="shared" si="5"/>
        <v>1.3825200000000006</v>
      </c>
      <c r="C92">
        <f t="shared" si="3"/>
        <v>2.203508114204765</v>
      </c>
      <c r="D92">
        <f t="shared" si="4"/>
        <v>5.7914507606282167E-2</v>
      </c>
    </row>
    <row r="93" spans="2:4" x14ac:dyDescent="0.25">
      <c r="B93">
        <f t="shared" si="5"/>
        <v>1.3925200000000006</v>
      </c>
      <c r="C93">
        <f t="shared" si="3"/>
        <v>2.3661640509248567</v>
      </c>
      <c r="D93">
        <f t="shared" si="4"/>
        <v>5.8159571559219268E-2</v>
      </c>
    </row>
    <row r="94" spans="2:4" x14ac:dyDescent="0.25">
      <c r="B94">
        <f t="shared" si="5"/>
        <v>1.4025200000000007</v>
      </c>
      <c r="C94">
        <f t="shared" si="3"/>
        <v>2.5276031928876659</v>
      </c>
      <c r="D94">
        <f t="shared" si="4"/>
        <v>5.8401211019192129E-2</v>
      </c>
    </row>
    <row r="95" spans="2:4" x14ac:dyDescent="0.25">
      <c r="B95">
        <f t="shared" si="5"/>
        <v>1.4125200000000007</v>
      </c>
      <c r="C95">
        <f t="shared" si="3"/>
        <v>2.6878671730593311</v>
      </c>
      <c r="D95">
        <f t="shared" si="4"/>
        <v>5.8639462924508591E-2</v>
      </c>
    </row>
    <row r="96" spans="2:4" x14ac:dyDescent="0.25">
      <c r="B96">
        <f t="shared" si="5"/>
        <v>1.4225200000000007</v>
      </c>
      <c r="C96">
        <f t="shared" si="3"/>
        <v>2.8469962068863399</v>
      </c>
      <c r="D96">
        <f t="shared" si="4"/>
        <v>5.8874362752991204E-2</v>
      </c>
    </row>
    <row r="97" spans="2:4" x14ac:dyDescent="0.25">
      <c r="B97">
        <f t="shared" si="5"/>
        <v>1.4325200000000007</v>
      </c>
      <c r="C97">
        <f t="shared" si="3"/>
        <v>3.0050291675747962</v>
      </c>
      <c r="D97">
        <f t="shared" si="4"/>
        <v>5.9105944580218617E-2</v>
      </c>
    </row>
    <row r="98" spans="2:4" x14ac:dyDescent="0.25">
      <c r="B98">
        <f t="shared" si="5"/>
        <v>1.4425200000000007</v>
      </c>
      <c r="C98">
        <f t="shared" si="3"/>
        <v>3.1620036568067196</v>
      </c>
      <c r="D98">
        <f t="shared" si="4"/>
        <v>5.9334241134334192E-2</v>
      </c>
    </row>
    <row r="99" spans="2:4" x14ac:dyDescent="0.25">
      <c r="B99">
        <f t="shared" si="5"/>
        <v>1.4525200000000007</v>
      </c>
      <c r="C99">
        <f t="shared" si="3"/>
        <v>3.3179560712332679</v>
      </c>
      <c r="D99">
        <f t="shared" si="4"/>
        <v>5.9559283847650177E-2</v>
      </c>
    </row>
    <row r="100" spans="2:4" x14ac:dyDescent="0.25">
      <c r="B100">
        <f t="shared" si="5"/>
        <v>1.4625200000000007</v>
      </c>
      <c r="C100">
        <f t="shared" si="3"/>
        <v>3.4729216650560373</v>
      </c>
      <c r="D100">
        <f t="shared" si="4"/>
        <v>5.9781102905258426E-2</v>
      </c>
    </row>
    <row r="101" spans="2:4" x14ac:dyDescent="0.25">
      <c r="B101">
        <f t="shared" si="5"/>
        <v>1.4725200000000007</v>
      </c>
      <c r="C101">
        <f t="shared" si="3"/>
        <v>3.6269346089817089</v>
      </c>
      <c r="D101">
        <f t="shared" si="4"/>
        <v>5.9999727290841236E-2</v>
      </c>
    </row>
    <row r="102" spans="2:4" x14ac:dyDescent="0.25">
      <c r="B102">
        <f t="shared" si="5"/>
        <v>1.4825200000000007</v>
      </c>
      <c r="C102">
        <f t="shared" si="3"/>
        <v>3.7800280458118349</v>
      </c>
      <c r="D102">
        <f t="shared" si="4"/>
        <v>6.0215184829860602E-2</v>
      </c>
    </row>
    <row r="103" spans="2:4" x14ac:dyDescent="0.25">
      <c r="B103">
        <f t="shared" si="5"/>
        <v>1.4925200000000007</v>
      </c>
      <c r="C103">
        <f t="shared" si="3"/>
        <v>3.9322341429082934</v>
      </c>
      <c r="D103">
        <f t="shared" si="4"/>
        <v>6.0427502230290774E-2</v>
      </c>
    </row>
    <row r="104" spans="2:4" x14ac:dyDescent="0.25">
      <c r="B104">
        <f t="shared" si="5"/>
        <v>1.5025200000000007</v>
      </c>
      <c r="C104">
        <f t="shared" si="3"/>
        <v>4.0835841417556686</v>
      </c>
      <c r="D104">
        <f t="shared" si="4"/>
        <v>6.0636705121045575E-2</v>
      </c>
    </row>
    <row r="105" spans="2:4" x14ac:dyDescent="0.25">
      <c r="B105">
        <f t="shared" si="5"/>
        <v>1.5125200000000008</v>
      </c>
      <c r="C105">
        <f t="shared" si="3"/>
        <v>4.2341084048242879</v>
      </c>
      <c r="D105">
        <f t="shared" si="4"/>
        <v>6.0842818088241005E-2</v>
      </c>
    </row>
    <row r="106" spans="2:4" x14ac:dyDescent="0.25">
      <c r="B106">
        <f t="shared" si="5"/>
        <v>1.5225200000000008</v>
      </c>
      <c r="C106">
        <f t="shared" si="3"/>
        <v>4.3838364599217234</v>
      </c>
      <c r="D106">
        <f t="shared" si="4"/>
        <v>6.104586470942279E-2</v>
      </c>
    </row>
    <row r="107" spans="2:4" x14ac:dyDescent="0.25">
      <c r="B107">
        <f t="shared" si="5"/>
        <v>1.5325200000000008</v>
      </c>
      <c r="C107">
        <f t="shared" si="3"/>
        <v>4.5327970422061119</v>
      </c>
      <c r="D107">
        <f t="shared" si="4"/>
        <v>6.1245867585878327E-2</v>
      </c>
    </row>
    <row r="108" spans="2:4" x14ac:dyDescent="0.25">
      <c r="B108">
        <f t="shared" si="5"/>
        <v>1.5425200000000008</v>
      </c>
      <c r="C108">
        <f t="shared" si="3"/>
        <v>4.6810181340213939</v>
      </c>
      <c r="D108">
        <f t="shared" si="4"/>
        <v>6.1442848373144537E-2</v>
      </c>
    </row>
    <row r="109" spans="2:4" x14ac:dyDescent="0.25">
      <c r="B109">
        <f t="shared" si="5"/>
        <v>1.5525200000000008</v>
      </c>
      <c r="C109">
        <f t="shared" si="3"/>
        <v>4.8285270027025877</v>
      </c>
      <c r="D109">
        <f t="shared" si="4"/>
        <v>6.1636827809813957E-2</v>
      </c>
    </row>
    <row r="110" spans="2:4" x14ac:dyDescent="0.25">
      <c r="B110">
        <f t="shared" si="5"/>
        <v>1.5625200000000008</v>
      </c>
      <c r="C110">
        <f t="shared" si="3"/>
        <v>4.9753502364882101</v>
      </c>
      <c r="D110">
        <f t="shared" si="4"/>
        <v>6.1827825744734471E-2</v>
      </c>
    </row>
    <row r="111" spans="2:4" x14ac:dyDescent="0.25">
      <c r="B111">
        <f t="shared" si="5"/>
        <v>1.5725200000000008</v>
      </c>
      <c r="C111">
        <f t="shared" si="3"/>
        <v>5.1215137786669418</v>
      </c>
      <c r="D111">
        <f t="shared" si="4"/>
        <v>6.2015861162690707E-2</v>
      </c>
    </row>
    <row r="112" spans="2:4" x14ac:dyDescent="0.25">
      <c r="B112">
        <f t="shared" si="5"/>
        <v>1.5825200000000008</v>
      </c>
      <c r="C112">
        <f t="shared" si="3"/>
        <v>5.2670429600764237</v>
      </c>
      <c r="D112">
        <f t="shared" si="4"/>
        <v>6.2200952208649324E-2</v>
      </c>
    </row>
    <row r="113" spans="2:4" x14ac:dyDescent="0.25">
      <c r="B113">
        <f t="shared" si="5"/>
        <v>1.5925200000000008</v>
      </c>
      <c r="C113">
        <f t="shared" si="3"/>
        <v>5.4119625300637608</v>
      </c>
      <c r="D113">
        <f t="shared" si="4"/>
        <v>6.238311621064363E-2</v>
      </c>
    </row>
    <row r="114" spans="2:4" x14ac:dyDescent="0.25">
      <c r="B114">
        <f t="shared" si="5"/>
        <v>1.6025200000000008</v>
      </c>
      <c r="C114">
        <f t="shared" si="3"/>
        <v>5.5562966860095271</v>
      </c>
      <c r="D114">
        <f t="shared" si="4"/>
        <v>6.2562369701368484E-2</v>
      </c>
    </row>
    <row r="115" spans="2:4" x14ac:dyDescent="0.25">
      <c r="B115">
        <f t="shared" si="5"/>
        <v>1.6125200000000008</v>
      </c>
      <c r="C115">
        <f t="shared" si="3"/>
        <v>5.7000691015101372</v>
      </c>
      <c r="D115">
        <f t="shared" si="4"/>
        <v>6.2738728438550412E-2</v>
      </c>
    </row>
    <row r="116" spans="2:4" x14ac:dyDescent="0.25">
      <c r="B116">
        <f t="shared" si="5"/>
        <v>1.6225200000000009</v>
      </c>
      <c r="C116">
        <f t="shared" si="3"/>
        <v>5.8433029533068961</v>
      </c>
      <c r="D116">
        <f t="shared" si="4"/>
        <v>6.2912207424154251E-2</v>
      </c>
    </row>
    <row r="117" spans="2:4" x14ac:dyDescent="0.25">
      <c r="B117">
        <f t="shared" si="5"/>
        <v>1.6325200000000009</v>
      </c>
      <c r="C117">
        <f t="shared" si="3"/>
        <v>5.986020947044203</v>
      </c>
      <c r="D117">
        <f t="shared" si="4"/>
        <v>6.3082820922482172E-2</v>
      </c>
    </row>
    <row r="118" spans="2:4" x14ac:dyDescent="0.25">
      <c r="B118">
        <f t="shared" si="5"/>
        <v>1.6425200000000009</v>
      </c>
      <c r="C118">
        <f t="shared" si="3"/>
        <v>6.1282453419339147</v>
      </c>
      <c r="D118">
        <f t="shared" si="4"/>
        <v>6.3250582477217751E-2</v>
      </c>
    </row>
    <row r="119" spans="2:4" x14ac:dyDescent="0.25">
      <c r="B119">
        <f t="shared" si="5"/>
        <v>1.6525200000000009</v>
      </c>
      <c r="C119">
        <f t="shared" si="3"/>
        <v>6.2699979743978869</v>
      </c>
      <c r="D119">
        <f t="shared" si="4"/>
        <v>6.3415504927463701E-2</v>
      </c>
    </row>
    <row r="120" spans="2:4" x14ac:dyDescent="0.25">
      <c r="B120">
        <f t="shared" si="5"/>
        <v>1.6625200000000009</v>
      </c>
      <c r="C120">
        <f t="shared" si="3"/>
        <v>6.4113002807561177</v>
      </c>
      <c r="D120">
        <f t="shared" si="4"/>
        <v>6.3577600422818514E-2</v>
      </c>
    </row>
    <row r="121" spans="2:4" x14ac:dyDescent="0.25">
      <c r="B121">
        <f t="shared" si="5"/>
        <v>1.6725200000000009</v>
      </c>
      <c r="C121">
        <f t="shared" si="3"/>
        <v>6.5521733190238169</v>
      </c>
      <c r="D121">
        <f t="shared" si="4"/>
        <v>6.3736880437533269E-2</v>
      </c>
    </row>
    <row r="122" spans="2:4" x14ac:dyDescent="0.25">
      <c r="B122">
        <f t="shared" si="5"/>
        <v>1.6825200000000009</v>
      </c>
      <c r="C122">
        <f t="shared" si="3"/>
        <v>6.6926377898766329</v>
      </c>
      <c r="D122">
        <f t="shared" si="4"/>
        <v>6.3893355783788644E-2</v>
      </c>
    </row>
    <row r="123" spans="2:4" x14ac:dyDescent="0.25">
      <c r="B123">
        <f t="shared" si="5"/>
        <v>1.6925200000000009</v>
      </c>
      <c r="C123">
        <f t="shared" si="3"/>
        <v>6.8327140568399987</v>
      </c>
      <c r="D123">
        <f t="shared" si="4"/>
        <v>6.4047036624126683E-2</v>
      </c>
    </row>
    <row r="124" spans="2:4" x14ac:dyDescent="0.25">
      <c r="B124">
        <f t="shared" si="5"/>
        <v>1.7025200000000009</v>
      </c>
      <c r="C124">
        <f t="shared" si="3"/>
        <v>6.9724221657550229</v>
      </c>
      <c r="D124">
        <f t="shared" si="4"/>
        <v>6.4197932483072151E-2</v>
      </c>
    </row>
    <row r="125" spans="2:4" x14ac:dyDescent="0.25">
      <c r="B125">
        <f t="shared" si="5"/>
        <v>1.7125200000000009</v>
      </c>
      <c r="C125">
        <f t="shared" si="3"/>
        <v>7.1117818635705845</v>
      </c>
      <c r="D125">
        <f t="shared" si="4"/>
        <v>6.434605225797288E-2</v>
      </c>
    </row>
    <row r="126" spans="2:4" x14ac:dyDescent="0.25">
      <c r="B126">
        <f t="shared" si="5"/>
        <v>1.7225200000000009</v>
      </c>
      <c r="C126">
        <f t="shared" si="3"/>
        <v>7.2508126165083198</v>
      </c>
      <c r="D126">
        <f t="shared" si="4"/>
        <v>6.4491404229089014E-2</v>
      </c>
    </row>
    <row r="127" spans="2:4" x14ac:dyDescent="0.25">
      <c r="B127">
        <f t="shared" si="5"/>
        <v>1.7325200000000009</v>
      </c>
      <c r="C127">
        <f t="shared" si="3"/>
        <v>7.3895336276448553</v>
      </c>
      <c r="D127">
        <f t="shared" si="4"/>
        <v>6.4633996068956118E-2</v>
      </c>
    </row>
    <row r="128" spans="2:4" x14ac:dyDescent="0.25">
      <c r="B128">
        <f t="shared" si="5"/>
        <v>1.742520000000001</v>
      </c>
      <c r="C128">
        <f t="shared" si="3"/>
        <v>7.5279638539531568</v>
      </c>
      <c r="D128">
        <f t="shared" si="4"/>
        <v>6.4773834851047471E-2</v>
      </c>
    </row>
    <row r="129" spans="2:4" x14ac:dyDescent="0.25">
      <c r="B129">
        <f t="shared" si="5"/>
        <v>1.752520000000001</v>
      </c>
      <c r="C129">
        <f t="shared" si="3"/>
        <v>7.6661220228428508</v>
      </c>
      <c r="D129">
        <f t="shared" si="4"/>
        <v>6.4910927057756973E-2</v>
      </c>
    </row>
    <row r="130" spans="2:4" x14ac:dyDescent="0.25">
      <c r="B130">
        <f t="shared" si="5"/>
        <v>1.762520000000001</v>
      </c>
      <c r="C130">
        <f t="shared" si="3"/>
        <v>7.8040266482373433</v>
      </c>
      <c r="D130">
        <f t="shared" si="4"/>
        <v>6.5045278587723576E-2</v>
      </c>
    </row>
    <row r="131" spans="2:4" x14ac:dyDescent="0.25">
      <c r="B131">
        <f t="shared" si="5"/>
        <v>1.772520000000001</v>
      </c>
      <c r="C131">
        <f t="shared" si="3"/>
        <v>7.9416960462238659</v>
      </c>
      <c r="D131">
        <f t="shared" si="4"/>
        <v>6.5176894762515286E-2</v>
      </c>
    </row>
    <row r="132" spans="2:4" x14ac:dyDescent="0.25">
      <c r="B132">
        <f t="shared" si="5"/>
        <v>1.782520000000001</v>
      </c>
      <c r="C132">
        <f t="shared" si="3"/>
        <v>8.0791483503108363</v>
      </c>
      <c r="D132">
        <f t="shared" si="4"/>
        <v>6.53057803326903E-2</v>
      </c>
    </row>
    <row r="133" spans="2:4" x14ac:dyDescent="0.25">
      <c r="B133">
        <f t="shared" si="5"/>
        <v>1.792520000000001</v>
      </c>
      <c r="C133">
        <f t="shared" si="3"/>
        <v>8.2164015263255958</v>
      </c>
      <c r="D133">
        <f t="shared" si="4"/>
        <v>6.5431939483249685E-2</v>
      </c>
    </row>
    <row r="134" spans="2:4" x14ac:dyDescent="0.25">
      <c r="B134">
        <f t="shared" si="5"/>
        <v>1.802520000000001</v>
      </c>
      <c r="C134">
        <f t="shared" si="3"/>
        <v>8.3534733869840565</v>
      </c>
      <c r="D134">
        <f t="shared" si="4"/>
        <v>6.5555375838496327E-2</v>
      </c>
    </row>
    <row r="135" spans="2:4" x14ac:dyDescent="0.25">
      <c r="B135">
        <f t="shared" si="5"/>
        <v>1.812520000000001</v>
      </c>
      <c r="C135">
        <f t="shared" si="3"/>
        <v>8.4903816061627992</v>
      </c>
      <c r="D135">
        <f t="shared" si="4"/>
        <v>6.5676092466311314E-2</v>
      </c>
    </row>
    <row r="136" spans="2:4" x14ac:dyDescent="0.25">
      <c r="B136">
        <f t="shared" si="5"/>
        <v>1.822520000000001</v>
      </c>
      <c r="C136">
        <f t="shared" si="3"/>
        <v>8.6271437329028196</v>
      </c>
      <c r="D136">
        <f t="shared" si="4"/>
        <v>6.5794091881859529E-2</v>
      </c>
    </row>
    <row r="137" spans="2:4" x14ac:dyDescent="0.25">
      <c r="B137">
        <f t="shared" si="5"/>
        <v>1.832520000000001</v>
      </c>
      <c r="C137">
        <f t="shared" si="3"/>
        <v>8.7637772051734153</v>
      </c>
      <c r="D137">
        <f t="shared" si="4"/>
        <v>6.5909376050733035E-2</v>
      </c>
    </row>
    <row r="138" spans="2:4" x14ac:dyDescent="0.25">
      <c r="B138">
        <f t="shared" si="5"/>
        <v>1.842520000000001</v>
      </c>
      <c r="C138">
        <f t="shared" si="3"/>
        <v>8.900299363423553</v>
      </c>
      <c r="D138">
        <f t="shared" si="4"/>
        <v>6.6021946391541048E-2</v>
      </c>
    </row>
    <row r="139" spans="2:4" x14ac:dyDescent="0.25">
      <c r="B139">
        <f t="shared" si="5"/>
        <v>1.8525200000000011</v>
      </c>
      <c r="C139">
        <f t="shared" si="3"/>
        <v>9.0367274639475941</v>
      </c>
      <c r="D139">
        <f t="shared" si="4"/>
        <v>6.6131803777952511E-2</v>
      </c>
    </row>
    <row r="140" spans="2:4" x14ac:dyDescent="0.25">
      <c r="B140">
        <f t="shared" si="5"/>
        <v>1.8625200000000011</v>
      </c>
      <c r="C140">
        <f t="shared" si="3"/>
        <v>9.173078692091277</v>
      </c>
      <c r="D140">
        <f t="shared" si="4"/>
        <v>6.6238948540197545E-2</v>
      </c>
    </row>
    <row r="141" spans="2:4" x14ac:dyDescent="0.25">
      <c r="B141">
        <f t="shared" si="5"/>
        <v>1.8725200000000011</v>
      </c>
      <c r="C141">
        <f t="shared" si="3"/>
        <v>9.3093701753236004</v>
      </c>
      <c r="D141">
        <f t="shared" si="4"/>
        <v>6.6343380466031152E-2</v>
      </c>
    </row>
    <row r="142" spans="2:4" x14ac:dyDescent="0.25">
      <c r="B142">
        <f t="shared" si="5"/>
        <v>1.8825200000000011</v>
      </c>
      <c r="C142">
        <f t="shared" si="3"/>
        <v>9.4456189961994887</v>
      </c>
      <c r="D142">
        <f t="shared" si="4"/>
        <v>6.6445098801162963E-2</v>
      </c>
    </row>
    <row r="143" spans="2:4" x14ac:dyDescent="0.25">
      <c r="B143">
        <f t="shared" si="5"/>
        <v>1.8925200000000011</v>
      </c>
      <c r="C143">
        <f t="shared" si="3"/>
        <v>9.5818422052379812</v>
      </c>
      <c r="D143">
        <f t="shared" si="4"/>
        <v>6.6544102249154136E-2</v>
      </c>
    </row>
    <row r="144" spans="2:4" x14ac:dyDescent="0.25">
      <c r="B144">
        <f t="shared" si="5"/>
        <v>1.9025200000000011</v>
      </c>
      <c r="C144">
        <f t="shared" si="3"/>
        <v>9.7180568337401994</v>
      </c>
      <c r="D144">
        <f t="shared" si="4"/>
        <v>6.6640388970782394E-2</v>
      </c>
    </row>
    <row r="145" spans="2:4" x14ac:dyDescent="0.25">
      <c r="B145">
        <f t="shared" si="5"/>
        <v>1.9125200000000011</v>
      </c>
      <c r="C145">
        <f t="shared" si="3"/>
        <v>9.8542799065712625</v>
      </c>
      <c r="D145">
        <f t="shared" si="4"/>
        <v>6.673395658287426E-2</v>
      </c>
    </row>
    <row r="146" spans="2:4" x14ac:dyDescent="0.25">
      <c r="B146">
        <f t="shared" si="5"/>
        <v>1.9225200000000011</v>
      </c>
      <c r="C146">
        <f t="shared" si="3"/>
        <v>9.9905284549301108</v>
      </c>
      <c r="D146">
        <f t="shared" si="4"/>
        <v>6.6824802156602955E-2</v>
      </c>
    </row>
    <row r="147" spans="2:4" x14ac:dyDescent="0.25">
      <c r="B147">
        <f t="shared" si="5"/>
        <v>1.9325200000000011</v>
      </c>
      <c r="C147">
        <f t="shared" ref="C147:C210" si="6">$C$11*LN((B147-$C$6)/($C$6+$C$7-B147))+$C$10</f>
        <v>10.126819529131248</v>
      </c>
      <c r="D147">
        <f t="shared" ref="D147:D210" si="7">(B147-$C$13)/C147</f>
        <v>6.6912922215248319E-2</v>
      </c>
    </row>
    <row r="148" spans="2:4" x14ac:dyDescent="0.25">
      <c r="B148">
        <f t="shared" ref="B148:B211" si="8">B147+0.01</f>
        <v>1.9425200000000011</v>
      </c>
      <c r="C148">
        <f t="shared" si="6"/>
        <v>10.263170211422306</v>
      </c>
      <c r="D148">
        <f t="shared" si="7"/>
        <v>6.6998312731415252E-2</v>
      </c>
    </row>
    <row r="149" spans="2:4" x14ac:dyDescent="0.25">
      <c r="B149">
        <f t="shared" si="8"/>
        <v>1.9525200000000011</v>
      </c>
      <c r="C149">
        <f t="shared" si="6"/>
        <v>10.399597628861661</v>
      </c>
      <c r="D149">
        <f t="shared" si="7"/>
        <v>6.7080969123704232E-2</v>
      </c>
    </row>
    <row r="150" spans="2:4" x14ac:dyDescent="0.25">
      <c r="B150">
        <f t="shared" si="8"/>
        <v>1.9625200000000012</v>
      </c>
      <c r="C150">
        <f t="shared" si="6"/>
        <v>10.536118966280338</v>
      </c>
      <c r="D150">
        <f t="shared" si="7"/>
        <v>6.7160886252827942E-2</v>
      </c>
    </row>
    <row r="151" spans="2:4" x14ac:dyDescent="0.25">
      <c r="B151">
        <f t="shared" si="8"/>
        <v>1.9725200000000012</v>
      </c>
      <c r="C151">
        <f t="shared" si="6"/>
        <v>10.672751479352893</v>
      </c>
      <c r="D151">
        <f t="shared" si="7"/>
        <v>6.7238058417165264E-2</v>
      </c>
    </row>
    <row r="152" spans="2:4" x14ac:dyDescent="0.25">
      <c r="B152">
        <f t="shared" si="8"/>
        <v>1.9825200000000012</v>
      </c>
      <c r="C152">
        <f t="shared" si="6"/>
        <v>10.80951250780226</v>
      </c>
      <c r="D152">
        <f t="shared" si="7"/>
        <v>6.7312479347743703E-2</v>
      </c>
    </row>
    <row r="153" spans="2:4" x14ac:dyDescent="0.25">
      <c r="B153">
        <f t="shared" si="8"/>
        <v>1.9925200000000012</v>
      </c>
      <c r="C153">
        <f t="shared" si="6"/>
        <v>10.946419488764063</v>
      </c>
      <c r="D153">
        <f t="shared" si="7"/>
        <v>6.7384142202639039E-2</v>
      </c>
    </row>
    <row r="154" spans="2:4" x14ac:dyDescent="0.25">
      <c r="B154">
        <f t="shared" si="8"/>
        <v>2.002520000000001</v>
      </c>
      <c r="C154">
        <f t="shared" si="6"/>
        <v>11.083489970336409</v>
      </c>
      <c r="D154">
        <f t="shared" si="7"/>
        <v>6.7453039560780595E-2</v>
      </c>
    </row>
    <row r="155" spans="2:4" x14ac:dyDescent="0.25">
      <c r="B155">
        <f t="shared" si="8"/>
        <v>2.0125200000000008</v>
      </c>
      <c r="C155">
        <f t="shared" si="6"/>
        <v>11.220741625341963</v>
      </c>
      <c r="D155">
        <f t="shared" si="7"/>
        <v>6.7519163415147909E-2</v>
      </c>
    </row>
    <row r="156" spans="2:4" x14ac:dyDescent="0.25">
      <c r="B156">
        <f t="shared" si="8"/>
        <v>2.0225200000000005</v>
      </c>
      <c r="C156">
        <f t="shared" si="6"/>
        <v>11.358192265329679</v>
      </c>
      <c r="D156">
        <f t="shared" si="7"/>
        <v>6.7582505165344253E-2</v>
      </c>
    </row>
    <row r="157" spans="2:4" x14ac:dyDescent="0.25">
      <c r="B157">
        <f t="shared" si="8"/>
        <v>2.0325200000000003</v>
      </c>
      <c r="C157">
        <f t="shared" si="6"/>
        <v>11.495859854844598</v>
      </c>
      <c r="D157">
        <f t="shared" si="7"/>
        <v>6.7643055609529948E-2</v>
      </c>
    </row>
    <row r="158" spans="2:4" x14ac:dyDescent="0.25">
      <c r="B158">
        <f t="shared" si="8"/>
        <v>2.0425200000000001</v>
      </c>
      <c r="C158">
        <f t="shared" si="6"/>
        <v>11.633762525995046</v>
      </c>
      <c r="D158">
        <f t="shared" si="7"/>
        <v>6.7700804935697315E-2</v>
      </c>
    </row>
    <row r="159" spans="2:4" x14ac:dyDescent="0.25">
      <c r="B159">
        <f t="shared" si="8"/>
        <v>2.0525199999999999</v>
      </c>
      <c r="C159">
        <f t="shared" si="6"/>
        <v>11.771918593347571</v>
      </c>
      <c r="D159">
        <f t="shared" si="7"/>
        <v>6.7755742712267461E-2</v>
      </c>
    </row>
    <row r="160" spans="2:4" x14ac:dyDescent="0.25">
      <c r="B160">
        <f t="shared" si="8"/>
        <v>2.0625199999999997</v>
      </c>
      <c r="C160">
        <f t="shared" si="6"/>
        <v>11.910346569181346</v>
      </c>
      <c r="D160">
        <f t="shared" si="7"/>
        <v>6.780785787798671E-2</v>
      </c>
    </row>
    <row r="161" spans="2:4" x14ac:dyDescent="0.25">
      <c r="B161">
        <f t="shared" si="8"/>
        <v>2.0725199999999995</v>
      </c>
      <c r="C161">
        <f t="shared" si="6"/>
        <v>12.049065179134903</v>
      </c>
      <c r="D161">
        <f t="shared" si="7"/>
        <v>6.7857138731099317E-2</v>
      </c>
    </row>
    <row r="162" spans="2:4" x14ac:dyDescent="0.25">
      <c r="B162">
        <f t="shared" si="8"/>
        <v>2.0825199999999993</v>
      </c>
      <c r="C162">
        <f t="shared" si="6"/>
        <v>12.188093378279712</v>
      </c>
      <c r="D162">
        <f t="shared" si="7"/>
        <v>6.790357291777073E-2</v>
      </c>
    </row>
    <row r="163" spans="2:4" x14ac:dyDescent="0.25">
      <c r="B163">
        <f t="shared" si="8"/>
        <v>2.092519999999999</v>
      </c>
      <c r="C163">
        <f t="shared" si="6"/>
        <v>12.32745036765664</v>
      </c>
      <c r="D163">
        <f t="shared" si="7"/>
        <v>6.7947147419733595E-2</v>
      </c>
    </row>
    <row r="164" spans="2:4" x14ac:dyDescent="0.25">
      <c r="B164">
        <f t="shared" si="8"/>
        <v>2.1025199999999988</v>
      </c>
      <c r="C164">
        <f t="shared" si="6"/>
        <v>12.467155611313153</v>
      </c>
      <c r="D164">
        <f t="shared" si="7"/>
        <v>6.7987848541126536E-2</v>
      </c>
    </row>
    <row r="165" spans="2:4" x14ac:dyDescent="0.25">
      <c r="B165">
        <f t="shared" si="8"/>
        <v>2.1125199999999986</v>
      </c>
      <c r="C165">
        <f t="shared" si="6"/>
        <v>12.607228853881029</v>
      </c>
      <c r="D165">
        <f t="shared" si="7"/>
        <v>6.802566189449355E-2</v>
      </c>
    </row>
    <row r="166" spans="2:4" x14ac:dyDescent="0.25">
      <c r="B166">
        <f t="shared" si="8"/>
        <v>2.1225199999999984</v>
      </c>
      <c r="C166">
        <f t="shared" si="6"/>
        <v>12.747690138736552</v>
      </c>
      <c r="D166">
        <f t="shared" si="7"/>
        <v>6.8060572385908735E-2</v>
      </c>
    </row>
    <row r="167" spans="2:4" x14ac:dyDescent="0.25">
      <c r="B167">
        <f t="shared" si="8"/>
        <v>2.1325199999999982</v>
      </c>
      <c r="C167">
        <f t="shared" si="6"/>
        <v>12.888559826787354</v>
      </c>
      <c r="D167">
        <f t="shared" si="7"/>
        <v>6.8092564199189604E-2</v>
      </c>
    </row>
    <row r="168" spans="2:4" x14ac:dyDescent="0.25">
      <c r="B168">
        <f t="shared" si="8"/>
        <v>2.142519999999998</v>
      </c>
      <c r="C168">
        <f t="shared" si="6"/>
        <v>13.029858615932785</v>
      </c>
      <c r="D168">
        <f t="shared" si="7"/>
        <v>6.8121620779157691E-2</v>
      </c>
    </row>
    <row r="169" spans="2:4" x14ac:dyDescent="0.25">
      <c r="B169">
        <f t="shared" si="8"/>
        <v>2.1525199999999978</v>
      </c>
      <c r="C169">
        <f t="shared" si="6"/>
        <v>13.171607561247203</v>
      </c>
      <c r="D169">
        <f t="shared" si="7"/>
        <v>6.8147724813904145E-2</v>
      </c>
    </row>
    <row r="170" spans="2:4" x14ac:dyDescent="0.25">
      <c r="B170">
        <f t="shared" si="8"/>
        <v>2.1625199999999976</v>
      </c>
      <c r="C170">
        <f t="shared" si="6"/>
        <v>13.31382809593884</v>
      </c>
      <c r="D170">
        <f t="shared" si="7"/>
        <v>6.8170858216012722E-2</v>
      </c>
    </row>
    <row r="171" spans="2:4" x14ac:dyDescent="0.25">
      <c r="B171">
        <f t="shared" si="8"/>
        <v>2.1725199999999973</v>
      </c>
      <c r="C171">
        <f t="shared" si="6"/>
        <v>13.456542053139929</v>
      </c>
      <c r="D171">
        <f t="shared" si="7"/>
        <v>6.819100210269087E-2</v>
      </c>
    </row>
    <row r="172" spans="2:4" x14ac:dyDescent="0.25">
      <c r="B172">
        <f t="shared" si="8"/>
        <v>2.1825199999999971</v>
      </c>
      <c r="C172">
        <f t="shared" si="6"/>
        <v>13.599771688587511</v>
      </c>
      <c r="D172">
        <f t="shared" si="7"/>
        <v>6.8208136774754638E-2</v>
      </c>
    </row>
    <row r="173" spans="2:4" x14ac:dyDescent="0.25">
      <c r="B173">
        <f t="shared" si="8"/>
        <v>2.1925199999999969</v>
      </c>
      <c r="C173">
        <f t="shared" si="6"/>
        <v>13.743539704258065</v>
      </c>
      <c r="D173">
        <f t="shared" si="7"/>
        <v>6.8222241694409907E-2</v>
      </c>
    </row>
    <row r="174" spans="2:4" x14ac:dyDescent="0.25">
      <c r="B174">
        <f t="shared" si="8"/>
        <v>2.2025199999999967</v>
      </c>
      <c r="C174">
        <f t="shared" si="6"/>
        <v>13.887869273023426</v>
      </c>
      <c r="D174">
        <f t="shared" si="7"/>
        <v>6.8233295461767693E-2</v>
      </c>
    </row>
    <row r="175" spans="2:4" x14ac:dyDescent="0.25">
      <c r="B175">
        <f t="shared" si="8"/>
        <v>2.2125199999999965</v>
      </c>
      <c r="C175">
        <f t="shared" si="6"/>
        <v>14.032784064399921</v>
      </c>
      <c r="D175">
        <f t="shared" si="7"/>
        <v>6.8241275790027076E-2</v>
      </c>
    </row>
    <row r="176" spans="2:4" x14ac:dyDescent="0.25">
      <c r="B176">
        <f t="shared" si="8"/>
        <v>2.2225199999999963</v>
      </c>
      <c r="C176">
        <f t="shared" si="6"/>
        <v>14.178308271467754</v>
      </c>
      <c r="D176">
        <f t="shared" si="7"/>
        <v>6.8246159479253818E-2</v>
      </c>
    </row>
    <row r="177" spans="2:4" x14ac:dyDescent="0.25">
      <c r="B177">
        <f t="shared" si="8"/>
        <v>2.2325199999999961</v>
      </c>
      <c r="C177">
        <f t="shared" si="6"/>
        <v>14.324466639042996</v>
      </c>
      <c r="D177">
        <f t="shared" si="7"/>
        <v>6.824792238867787E-2</v>
      </c>
    </row>
    <row r="178" spans="2:4" x14ac:dyDescent="0.25">
      <c r="B178">
        <f t="shared" si="8"/>
        <v>2.2425199999999959</v>
      </c>
      <c r="C178">
        <f t="shared" si="6"/>
        <v>14.471284493190495</v>
      </c>
      <c r="D178">
        <f t="shared" si="7"/>
        <v>6.8246539407426934E-2</v>
      </c>
    </row>
    <row r="179" spans="2:4" x14ac:dyDescent="0.25">
      <c r="B179">
        <f t="shared" si="8"/>
        <v>2.2525199999999956</v>
      </c>
      <c r="C179">
        <f t="shared" si="6"/>
        <v>14.618787772172483</v>
      </c>
      <c r="D179">
        <f t="shared" si="7"/>
        <v>6.8241984423607016E-2</v>
      </c>
    </row>
    <row r="180" spans="2:4" x14ac:dyDescent="0.25">
      <c r="B180">
        <f t="shared" si="8"/>
        <v>2.2625199999999954</v>
      </c>
      <c r="C180">
        <f t="shared" si="6"/>
        <v>14.767003058934664</v>
      </c>
      <c r="D180">
        <f t="shared" si="7"/>
        <v>6.8234230291633974E-2</v>
      </c>
    </row>
    <row r="181" spans="2:4" x14ac:dyDescent="0.25">
      <c r="B181">
        <f t="shared" si="8"/>
        <v>2.2725199999999952</v>
      </c>
      <c r="C181">
        <f t="shared" si="6"/>
        <v>14.915957615239218</v>
      </c>
      <c r="D181">
        <f t="shared" si="7"/>
        <v>6.8223248797713257E-2</v>
      </c>
    </row>
    <row r="182" spans="2:4" x14ac:dyDescent="0.25">
      <c r="B182">
        <f t="shared" si="8"/>
        <v>2.282519999999995</v>
      </c>
      <c r="C182">
        <f t="shared" si="6"/>
        <v>15.065679417562617</v>
      </c>
      <c r="D182">
        <f t="shared" si="7"/>
        <v>6.8209010623356423E-2</v>
      </c>
    </row>
    <row r="183" spans="2:4" x14ac:dyDescent="0.25">
      <c r="B183">
        <f t="shared" si="8"/>
        <v>2.2925199999999948</v>
      </c>
      <c r="C183">
        <f t="shared" si="6"/>
        <v>15.216197194885213</v>
      </c>
      <c r="D183">
        <f t="shared" si="7"/>
        <v>6.8191485306814723E-2</v>
      </c>
    </row>
    <row r="184" spans="2:4" x14ac:dyDescent="0.25">
      <c r="B184">
        <f t="shared" si="8"/>
        <v>2.3025199999999946</v>
      </c>
      <c r="C184">
        <f t="shared" si="6"/>
        <v>15.367540468509688</v>
      </c>
      <c r="D184">
        <f t="shared" si="7"/>
        <v>6.8170641202300722E-2</v>
      </c>
    </row>
    <row r="185" spans="2:4" x14ac:dyDescent="0.25">
      <c r="B185">
        <f t="shared" si="8"/>
        <v>2.3125199999999944</v>
      </c>
      <c r="C185">
        <f t="shared" si="6"/>
        <v>15.519739594056304</v>
      </c>
      <c r="D185">
        <f t="shared" si="7"/>
        <v>6.814644543685848E-2</v>
      </c>
    </row>
    <row r="186" spans="2:4" x14ac:dyDescent="0.25">
      <c r="B186">
        <f t="shared" si="8"/>
        <v>2.3225199999999941</v>
      </c>
      <c r="C186">
        <f t="shared" si="6"/>
        <v>15.67282580579505</v>
      </c>
      <c r="D186">
        <f t="shared" si="7"/>
        <v>6.8118863864731885E-2</v>
      </c>
    </row>
    <row r="187" spans="2:4" x14ac:dyDescent="0.25">
      <c r="B187">
        <f t="shared" si="8"/>
        <v>2.3325199999999939</v>
      </c>
      <c r="C187">
        <f t="shared" si="6"/>
        <v>15.826831263487854</v>
      </c>
      <c r="D187">
        <f t="shared" si="7"/>
        <v>6.8087861019068524E-2</v>
      </c>
    </row>
    <row r="188" spans="2:4" x14ac:dyDescent="0.25">
      <c r="B188">
        <f t="shared" si="8"/>
        <v>2.3425199999999937</v>
      </c>
      <c r="C188">
        <f t="shared" si="6"/>
        <v>15.981789101928573</v>
      </c>
      <c r="D188">
        <f t="shared" si="7"/>
        <v>6.8053400060783142E-2</v>
      </c>
    </row>
    <row r="189" spans="2:4" x14ac:dyDescent="0.25">
      <c r="B189">
        <f t="shared" si="8"/>
        <v>2.3525199999999935</v>
      </c>
      <c r="C189">
        <f t="shared" si="6"/>
        <v>16.137733483384395</v>
      </c>
      <c r="D189">
        <f t="shared" si="7"/>
        <v>6.8015442724390446E-2</v>
      </c>
    </row>
    <row r="190" spans="2:4" x14ac:dyDescent="0.25">
      <c r="B190">
        <f t="shared" si="8"/>
        <v>2.3625199999999933</v>
      </c>
      <c r="C190">
        <f t="shared" si="6"/>
        <v>16.294699653159675</v>
      </c>
      <c r="D190">
        <f t="shared" si="7"/>
        <v>6.7973949260601033E-2</v>
      </c>
    </row>
    <row r="191" spans="2:4" x14ac:dyDescent="0.25">
      <c r="B191">
        <f t="shared" si="8"/>
        <v>2.3725199999999931</v>
      </c>
      <c r="C191">
        <f t="shared" si="6"/>
        <v>16.452723998522675</v>
      </c>
      <c r="D191">
        <f t="shared" si="7"/>
        <v>6.7928878375456969E-2</v>
      </c>
    </row>
    <row r="192" spans="2:4" x14ac:dyDescent="0.25">
      <c r="B192">
        <f t="shared" si="8"/>
        <v>2.3825199999999929</v>
      </c>
      <c r="C192">
        <f t="shared" si="6"/>
        <v>16.61184411125673</v>
      </c>
      <c r="D192">
        <f t="shared" si="7"/>
        <v>6.7880187165764438E-2</v>
      </c>
    </row>
    <row r="193" spans="2:4" x14ac:dyDescent="0.25">
      <c r="B193">
        <f t="shared" si="8"/>
        <v>2.3925199999999927</v>
      </c>
      <c r="C193">
        <f t="shared" si="6"/>
        <v>16.772098854120998</v>
      </c>
      <c r="D193">
        <f t="shared" si="7"/>
        <v>6.7827831050559909E-2</v>
      </c>
    </row>
    <row r="194" spans="2:4" x14ac:dyDescent="0.25">
      <c r="B194">
        <f t="shared" si="8"/>
        <v>2.4025199999999924</v>
      </c>
      <c r="C194">
        <f t="shared" si="6"/>
        <v>16.933528431531659</v>
      </c>
      <c r="D194">
        <f t="shared" si="7"/>
        <v>6.777176369832362E-2</v>
      </c>
    </row>
    <row r="195" spans="2:4" x14ac:dyDescent="0.25">
      <c r="B195">
        <f t="shared" si="8"/>
        <v>2.4125199999999922</v>
      </c>
      <c r="C195">
        <f t="shared" si="6"/>
        <v>17.096174464803248</v>
      </c>
      <c r="D195">
        <f t="shared" si="7"/>
        <v>6.7711936949628598E-2</v>
      </c>
    </row>
    <row r="196" spans="2:4" x14ac:dyDescent="0.25">
      <c r="B196">
        <f t="shared" si="8"/>
        <v>2.422519999999992</v>
      </c>
      <c r="C196">
        <f t="shared" si="6"/>
        <v>17.260080072321475</v>
      </c>
      <c r="D196">
        <f t="shared" si="7"/>
        <v>6.7648300734885522E-2</v>
      </c>
    </row>
    <row r="197" spans="2:4" x14ac:dyDescent="0.25">
      <c r="B197">
        <f t="shared" si="8"/>
        <v>2.4325199999999918</v>
      </c>
      <c r="C197">
        <f t="shared" si="6"/>
        <v>17.425289955054104</v>
      </c>
      <c r="D197">
        <f t="shared" si="7"/>
        <v>6.7580802986813265E-2</v>
      </c>
    </row>
    <row r="198" spans="2:4" x14ac:dyDescent="0.25">
      <c r="B198">
        <f t="shared" si="8"/>
        <v>2.4425199999999916</v>
      </c>
      <c r="C198">
        <f t="shared" si="6"/>
        <v>17.591850487845544</v>
      </c>
      <c r="D198">
        <f t="shared" si="7"/>
        <v>6.7509389547230819E-2</v>
      </c>
    </row>
    <row r="199" spans="2:4" x14ac:dyDescent="0.25">
      <c r="B199">
        <f t="shared" si="8"/>
        <v>2.4525199999999914</v>
      </c>
      <c r="C199">
        <f t="shared" si="6"/>
        <v>17.759809816984323</v>
      </c>
      <c r="D199">
        <f t="shared" si="7"/>
        <v>6.7434004067728592E-2</v>
      </c>
    </row>
    <row r="200" spans="2:4" x14ac:dyDescent="0.25">
      <c r="B200">
        <f t="shared" si="8"/>
        <v>2.4625199999999912</v>
      </c>
      <c r="C200">
        <f t="shared" si="6"/>
        <v>17.92921796458101</v>
      </c>
      <c r="D200">
        <f t="shared" si="7"/>
        <v>6.735458790373558E-2</v>
      </c>
    </row>
    <row r="201" spans="2:4" x14ac:dyDescent="0.25">
      <c r="B201">
        <f t="shared" si="8"/>
        <v>2.4725199999999909</v>
      </c>
      <c r="C201">
        <f t="shared" si="6"/>
        <v>18.100126940348154</v>
      </c>
      <c r="D201">
        <f t="shared" si="7"/>
        <v>6.7271080001452516E-2</v>
      </c>
    </row>
    <row r="202" spans="2:4" x14ac:dyDescent="0.25">
      <c r="B202">
        <f t="shared" si="8"/>
        <v>2.4825199999999907</v>
      </c>
      <c r="C202">
        <f t="shared" si="6"/>
        <v>18.272590861434129</v>
      </c>
      <c r="D202">
        <f t="shared" si="7"/>
        <v>6.7183416777069821E-2</v>
      </c>
    </row>
    <row r="203" spans="2:4" x14ac:dyDescent="0.25">
      <c r="B203">
        <f t="shared" si="8"/>
        <v>2.4925199999999905</v>
      </c>
      <c r="C203">
        <f t="shared" si="6"/>
        <v>18.446666081030223</v>
      </c>
      <c r="D203">
        <f t="shared" si="7"/>
        <v>6.7091531987632042E-2</v>
      </c>
    </row>
    <row r="204" spans="2:4" x14ac:dyDescent="0.25">
      <c r="B204">
        <f t="shared" si="8"/>
        <v>2.5025199999999903</v>
      </c>
      <c r="C204">
        <f t="shared" si="6"/>
        <v>18.622411326545976</v>
      </c>
      <c r="D204">
        <f t="shared" si="7"/>
        <v>6.6995356592846222E-2</v>
      </c>
    </row>
    <row r="205" spans="2:4" x14ac:dyDescent="0.25">
      <c r="B205">
        <f t="shared" si="8"/>
        <v>2.5125199999999901</v>
      </c>
      <c r="C205">
        <f t="shared" si="6"/>
        <v>18.799887848232451</v>
      </c>
      <c r="D205">
        <f t="shared" si="7"/>
        <v>6.6894818607061299E-2</v>
      </c>
    </row>
    <row r="206" spans="2:4" x14ac:dyDescent="0.25">
      <c r="B206">
        <f t="shared" si="8"/>
        <v>2.5225199999999899</v>
      </c>
      <c r="C206">
        <f t="shared" si="6"/>
        <v>18.979159579228671</v>
      </c>
      <c r="D206">
        <f t="shared" si="7"/>
        <v>6.6789842940565156E-2</v>
      </c>
    </row>
    <row r="207" spans="2:4" x14ac:dyDescent="0.25">
      <c r="B207">
        <f t="shared" si="8"/>
        <v>2.5325199999999897</v>
      </c>
      <c r="C207">
        <f t="shared" si="6"/>
        <v>19.160293308113669</v>
      </c>
      <c r="D207">
        <f t="shared" si="7"/>
        <v>6.6680351229257182E-2</v>
      </c>
    </row>
    <row r="208" spans="2:4" x14ac:dyDescent="0.25">
      <c r="B208">
        <f t="shared" si="8"/>
        <v>2.5425199999999895</v>
      </c>
      <c r="C208">
        <f t="shared" si="6"/>
        <v>19.343358865167815</v>
      </c>
      <c r="D208">
        <f t="shared" si="7"/>
        <v>6.6566261651654177E-2</v>
      </c>
    </row>
    <row r="209" spans="2:4" x14ac:dyDescent="0.25">
      <c r="B209">
        <f t="shared" si="8"/>
        <v>2.5525199999999892</v>
      </c>
      <c r="C209">
        <f t="shared" si="6"/>
        <v>19.528429323683973</v>
      </c>
      <c r="D209">
        <f t="shared" si="7"/>
        <v>6.6447488732074553E-2</v>
      </c>
    </row>
    <row r="210" spans="2:4" x14ac:dyDescent="0.25">
      <c r="B210">
        <f t="shared" si="8"/>
        <v>2.562519999999989</v>
      </c>
      <c r="C210">
        <f t="shared" si="6"/>
        <v>19.715581217823996</v>
      </c>
      <c r="D210">
        <f t="shared" si="7"/>
        <v>6.6323943128719282E-2</v>
      </c>
    </row>
    <row r="211" spans="2:4" x14ac:dyDescent="0.25">
      <c r="B211">
        <f t="shared" si="8"/>
        <v>2.5725199999999888</v>
      </c>
      <c r="C211">
        <f t="shared" ref="C211:C270" si="9">$C$11*LN((B211-$C$6)/($C$6+$C$7-B211))+$C$10</f>
        <v>19.904894778691911</v>
      </c>
      <c r="D211">
        <f t="shared" ref="D211:D270" si="10">(B211-$C$13)/C211</f>
        <v>6.6195531405225244E-2</v>
      </c>
    </row>
    <row r="212" spans="2:4" x14ac:dyDescent="0.25">
      <c r="B212">
        <f t="shared" ref="B212:B270" si="11">B211+0.01</f>
        <v>2.5825199999999886</v>
      </c>
      <c r="C212">
        <f t="shared" si="9"/>
        <v>20.096454190495116</v>
      </c>
      <c r="D212">
        <f t="shared" si="10"/>
        <v>6.6062155784104307E-2</v>
      </c>
    </row>
    <row r="213" spans="2:4" x14ac:dyDescent="0.25">
      <c r="B213">
        <f t="shared" si="11"/>
        <v>2.5925199999999884</v>
      </c>
      <c r="C213">
        <f t="shared" si="9"/>
        <v>20.290347868892553</v>
      </c>
      <c r="D213">
        <f t="shared" si="10"/>
        <v>6.5923713880298843E-2</v>
      </c>
    </row>
    <row r="214" spans="2:4" x14ac:dyDescent="0.25">
      <c r="B214">
        <f t="shared" si="11"/>
        <v>2.6025199999999882</v>
      </c>
      <c r="C214">
        <f t="shared" si="9"/>
        <v>20.48666876388878</v>
      </c>
      <c r="D214">
        <f t="shared" si="10"/>
        <v>6.5780098412876353E-2</v>
      </c>
    </row>
    <row r="215" spans="2:4" x14ac:dyDescent="0.25">
      <c r="B215">
        <f t="shared" si="11"/>
        <v>2.612519999999988</v>
      </c>
      <c r="C215">
        <f t="shared" si="9"/>
        <v>20.685514689930365</v>
      </c>
      <c r="D215">
        <f t="shared" si="10"/>
        <v>6.5631196892649027E-2</v>
      </c>
    </row>
    <row r="216" spans="2:4" x14ac:dyDescent="0.25">
      <c r="B216">
        <f t="shared" si="11"/>
        <v>2.6225199999999877</v>
      </c>
      <c r="C216">
        <f t="shared" si="9"/>
        <v>20.886988686202137</v>
      </c>
      <c r="D216">
        <f t="shared" si="10"/>
        <v>6.5476891283234362E-2</v>
      </c>
    </row>
    <row r="217" spans="2:4" x14ac:dyDescent="0.25">
      <c r="B217">
        <f t="shared" si="11"/>
        <v>2.6325199999999875</v>
      </c>
      <c r="C217">
        <f t="shared" si="9"/>
        <v>21.091199410512857</v>
      </c>
      <c r="D217">
        <f t="shared" si="10"/>
        <v>6.5317057632764797E-2</v>
      </c>
    </row>
    <row r="218" spans="2:4" x14ac:dyDescent="0.25">
      <c r="B218">
        <f t="shared" si="11"/>
        <v>2.6425199999999873</v>
      </c>
      <c r="C218">
        <f t="shared" si="9"/>
        <v>21.298261570611892</v>
      </c>
      <c r="D218">
        <f t="shared" si="10"/>
        <v>6.5151565673100958E-2</v>
      </c>
    </row>
    <row r="219" spans="2:4" x14ac:dyDescent="0.25">
      <c r="B219">
        <f t="shared" si="11"/>
        <v>2.6525199999999871</v>
      </c>
      <c r="C219">
        <f t="shared" si="9"/>
        <v>21.508296397300558</v>
      </c>
      <c r="D219">
        <f t="shared" si="10"/>
        <v>6.4980278382997053E-2</v>
      </c>
    </row>
    <row r="220" spans="2:4" x14ac:dyDescent="0.25">
      <c r="B220">
        <f t="shared" si="11"/>
        <v>2.6625199999999869</v>
      </c>
      <c r="C220">
        <f t="shared" si="9"/>
        <v>21.721432164306496</v>
      </c>
      <c r="D220">
        <f t="shared" si="10"/>
        <v>6.4803051511200568E-2</v>
      </c>
    </row>
    <row r="221" spans="2:4" x14ac:dyDescent="0.25">
      <c r="B221">
        <f t="shared" si="11"/>
        <v>2.6725199999999867</v>
      </c>
      <c r="C221">
        <f t="shared" si="9"/>
        <v>21.937804760592201</v>
      </c>
      <c r="D221">
        <f t="shared" si="10"/>
        <v>6.4619733054928255E-2</v>
      </c>
    </row>
    <row r="222" spans="2:4" x14ac:dyDescent="0.25">
      <c r="B222">
        <f t="shared" si="11"/>
        <v>2.6825199999999865</v>
      </c>
      <c r="C222">
        <f t="shared" si="9"/>
        <v>22.157558321587249</v>
      </c>
      <c r="D222">
        <f t="shared" si="10"/>
        <v>6.4430162688536505E-2</v>
      </c>
    </row>
    <row r="223" spans="2:4" x14ac:dyDescent="0.25">
      <c r="B223">
        <f t="shared" si="11"/>
        <v>2.6925199999999863</v>
      </c>
      <c r="C223">
        <f t="shared" si="9"/>
        <v>22.380845926790073</v>
      </c>
      <c r="D223">
        <f t="shared" si="10"/>
        <v>6.4234171136478974E-2</v>
      </c>
    </row>
    <row r="224" spans="2:4" x14ac:dyDescent="0.25">
      <c r="B224">
        <f t="shared" si="11"/>
        <v>2.702519999999986</v>
      </c>
      <c r="C224">
        <f t="shared" si="9"/>
        <v>22.607830372306218</v>
      </c>
      <c r="D224">
        <f t="shared" si="10"/>
        <v>6.4031579483800366E-2</v>
      </c>
    </row>
    <row r="225" spans="2:4" x14ac:dyDescent="0.25">
      <c r="B225">
        <f t="shared" si="11"/>
        <v>2.7125199999999858</v>
      </c>
      <c r="C225">
        <f t="shared" si="9"/>
        <v>22.838685028207934</v>
      </c>
      <c r="D225">
        <f t="shared" si="10"/>
        <v>6.3822198416428499E-2</v>
      </c>
    </row>
    <row r="226" spans="2:4" x14ac:dyDescent="0.25">
      <c r="B226">
        <f t="shared" si="11"/>
        <v>2.7225199999999856</v>
      </c>
      <c r="C226">
        <f t="shared" si="9"/>
        <v>23.073594792155127</v>
      </c>
      <c r="D226">
        <f t="shared" si="10"/>
        <v>6.3605827382371333E-2</v>
      </c>
    </row>
    <row r="227" spans="2:4" x14ac:dyDescent="0.25">
      <c r="B227">
        <f t="shared" si="11"/>
        <v>2.7325199999999854</v>
      </c>
      <c r="C227">
        <f t="shared" si="9"/>
        <v>23.312757152558696</v>
      </c>
      <c r="D227">
        <f t="shared" si="10"/>
        <v>6.3382253663566562E-2</v>
      </c>
    </row>
    <row r="228" spans="2:4" x14ac:dyDescent="0.25">
      <c r="B228">
        <f t="shared" si="11"/>
        <v>2.7425199999999852</v>
      </c>
      <c r="C228">
        <f t="shared" si="9"/>
        <v>23.556383376755079</v>
      </c>
      <c r="D228">
        <f t="shared" si="10"/>
        <v>6.3151251346526591E-2</v>
      </c>
    </row>
    <row r="229" spans="2:4" x14ac:dyDescent="0.25">
      <c r="B229">
        <f t="shared" si="11"/>
        <v>2.752519999999985</v>
      </c>
      <c r="C229">
        <f t="shared" si="9"/>
        <v>23.804699842270381</v>
      </c>
      <c r="D229">
        <f t="shared" si="10"/>
        <v>6.2912580178022745E-2</v>
      </c>
    </row>
    <row r="230" spans="2:4" x14ac:dyDescent="0.25">
      <c r="B230">
        <f t="shared" si="11"/>
        <v>2.7625199999999848</v>
      </c>
      <c r="C230">
        <f t="shared" si="9"/>
        <v>24.057949532377506</v>
      </c>
      <c r="D230">
        <f t="shared" si="10"/>
        <v>6.2665984289792948E-2</v>
      </c>
    </row>
    <row r="231" spans="2:4" x14ac:dyDescent="0.25">
      <c r="B231">
        <f t="shared" si="11"/>
        <v>2.7725199999999846</v>
      </c>
      <c r="C231">
        <f t="shared" si="9"/>
        <v>24.316393720908088</v>
      </c>
      <c r="D231">
        <f t="shared" si="10"/>
        <v>6.2411190773560374E-2</v>
      </c>
    </row>
    <row r="232" spans="2:4" x14ac:dyDescent="0.25">
      <c r="B232">
        <f t="shared" si="11"/>
        <v>2.7825199999999843</v>
      </c>
      <c r="C232">
        <f t="shared" si="9"/>
        <v>24.580313875820227</v>
      </c>
      <c r="D232">
        <f t="shared" si="10"/>
        <v>6.2147908084417197E-2</v>
      </c>
    </row>
    <row r="233" spans="2:4" x14ac:dyDescent="0.25">
      <c r="B233">
        <f t="shared" si="11"/>
        <v>2.7925199999999841</v>
      </c>
      <c r="C233">
        <f t="shared" si="9"/>
        <v>24.850013816531089</v>
      </c>
      <c r="D233">
        <f t="shared" si="10"/>
        <v>6.1875824246734427E-2</v>
      </c>
    </row>
    <row r="234" spans="2:4" x14ac:dyDescent="0.25">
      <c r="B234">
        <f t="shared" si="11"/>
        <v>2.8025199999999839</v>
      </c>
      <c r="C234">
        <f t="shared" si="9"/>
        <v>25.125822166739123</v>
      </c>
      <c r="D234">
        <f t="shared" si="10"/>
        <v>6.159460483204765E-2</v>
      </c>
    </row>
    <row r="235" spans="2:4" x14ac:dyDescent="0.25">
      <c r="B235">
        <f t="shared" si="11"/>
        <v>2.8125199999999837</v>
      </c>
      <c r="C235">
        <f t="shared" si="9"/>
        <v>25.40809515268991</v>
      </c>
      <c r="D235">
        <f t="shared" si="10"/>
        <v>6.1303890672642476E-2</v>
      </c>
    </row>
    <row r="236" spans="2:4" x14ac:dyDescent="0.25">
      <c r="B236">
        <f t="shared" si="11"/>
        <v>2.8225199999999835</v>
      </c>
      <c r="C236">
        <f t="shared" si="9"/>
        <v>25.697219806978268</v>
      </c>
      <c r="D236">
        <f t="shared" si="10"/>
        <v>6.1003295267564386E-2</v>
      </c>
    </row>
    <row r="237" spans="2:4" x14ac:dyDescent="0.25">
      <c r="B237">
        <f t="shared" si="11"/>
        <v>2.8325199999999833</v>
      </c>
      <c r="C237">
        <f t="shared" si="9"/>
        <v>25.993617650539299</v>
      </c>
      <c r="D237">
        <f t="shared" si="10"/>
        <v>6.0692401829180079E-2</v>
      </c>
    </row>
    <row r="238" spans="2:4" x14ac:dyDescent="0.25">
      <c r="B238">
        <f t="shared" si="11"/>
        <v>2.8425199999999831</v>
      </c>
      <c r="C238">
        <f t="shared" si="9"/>
        <v>26.297748941134728</v>
      </c>
      <c r="D238">
        <f t="shared" si="10"/>
        <v>6.0370759907790589E-2</v>
      </c>
    </row>
    <row r="239" spans="2:4" x14ac:dyDescent="0.25">
      <c r="B239">
        <f t="shared" si="11"/>
        <v>2.8525199999999828</v>
      </c>
      <c r="C239">
        <f t="shared" si="9"/>
        <v>26.61011759627096</v>
      </c>
      <c r="D239">
        <f t="shared" si="10"/>
        <v>6.0037881518587584E-2</v>
      </c>
    </row>
    <row r="240" spans="2:4" x14ac:dyDescent="0.25">
      <c r="B240">
        <f t="shared" si="11"/>
        <v>2.8625199999999826</v>
      </c>
      <c r="C240">
        <f t="shared" si="9"/>
        <v>26.931276923267468</v>
      </c>
      <c r="D240">
        <f t="shared" si="10"/>
        <v>5.9693236678714179E-2</v>
      </c>
    </row>
    <row r="241" spans="2:4" x14ac:dyDescent="0.25">
      <c r="B241">
        <f t="shared" si="11"/>
        <v>2.8725199999999824</v>
      </c>
      <c r="C241">
        <f t="shared" si="9"/>
        <v>27.261836320699224</v>
      </c>
      <c r="D241">
        <f t="shared" si="10"/>
        <v>5.9336248241369703E-2</v>
      </c>
    </row>
    <row r="242" spans="2:4" x14ac:dyDescent="0.25">
      <c r="B242">
        <f t="shared" si="11"/>
        <v>2.8825199999999822</v>
      </c>
      <c r="C242">
        <f t="shared" si="9"/>
        <v>27.602469155791169</v>
      </c>
      <c r="D242">
        <f t="shared" si="10"/>
        <v>5.8966285887475184E-2</v>
      </c>
    </row>
    <row r="243" spans="2:4" x14ac:dyDescent="0.25">
      <c r="B243">
        <f t="shared" si="11"/>
        <v>2.892519999999982</v>
      </c>
      <c r="C243">
        <f t="shared" si="9"/>
        <v>27.953922074442637</v>
      </c>
      <c r="D243">
        <f t="shared" si="10"/>
        <v>5.8582659101629818E-2</v>
      </c>
    </row>
    <row r="244" spans="2:4" x14ac:dyDescent="0.25">
      <c r="B244">
        <f t="shared" si="11"/>
        <v>2.9025199999999818</v>
      </c>
      <c r="C244">
        <f t="shared" si="9"/>
        <v>28.317026068397951</v>
      </c>
      <c r="D244">
        <f t="shared" si="10"/>
        <v>5.818460891552981E-2</v>
      </c>
    </row>
    <row r="245" spans="2:4" x14ac:dyDescent="0.25">
      <c r="B245">
        <f t="shared" si="11"/>
        <v>2.9125199999999816</v>
      </c>
      <c r="C245">
        <f t="shared" si="9"/>
        <v>28.692709713215102</v>
      </c>
      <c r="D245">
        <f t="shared" si="10"/>
        <v>5.7771298145366301E-2</v>
      </c>
    </row>
    <row r="246" spans="2:4" x14ac:dyDescent="0.25">
      <c r="B246">
        <f t="shared" si="11"/>
        <v>2.9225199999999814</v>
      </c>
      <c r="C246">
        <f t="shared" si="9"/>
        <v>29.082015108947516</v>
      </c>
      <c r="D246">
        <f t="shared" si="10"/>
        <v>5.7341799775337106E-2</v>
      </c>
    </row>
    <row r="247" spans="2:4" x14ac:dyDescent="0.25">
      <c r="B247">
        <f t="shared" si="11"/>
        <v>2.9325199999999811</v>
      </c>
      <c r="C247">
        <f t="shared" si="9"/>
        <v>29.486117214010292</v>
      </c>
      <c r="D247">
        <f t="shared" si="10"/>
        <v>5.689508304075655E-2</v>
      </c>
    </row>
    <row r="248" spans="2:4" x14ac:dyDescent="0.25">
      <c r="B248">
        <f t="shared" si="11"/>
        <v>2.9425199999999809</v>
      </c>
      <c r="C248">
        <f t="shared" si="9"/>
        <v>29.906347477685522</v>
      </c>
      <c r="D248">
        <f t="shared" si="10"/>
        <v>5.6429996631979298E-2</v>
      </c>
    </row>
    <row r="249" spans="2:4" x14ac:dyDescent="0.25">
      <c r="B249">
        <f t="shared" si="11"/>
        <v>2.9525199999999807</v>
      </c>
      <c r="C249">
        <f t="shared" si="9"/>
        <v>30.344222971779352</v>
      </c>
      <c r="D249">
        <f t="shared" si="10"/>
        <v>5.5945248260909748E-2</v>
      </c>
    </row>
    <row r="250" spans="2:4" x14ac:dyDescent="0.25">
      <c r="B250">
        <f t="shared" si="11"/>
        <v>2.9625199999999805</v>
      </c>
      <c r="C250">
        <f t="shared" si="9"/>
        <v>30.801482632274407</v>
      </c>
      <c r="D250">
        <f t="shared" si="10"/>
        <v>5.5439379585297079E-2</v>
      </c>
    </row>
    <row r="251" spans="2:4" x14ac:dyDescent="0.25">
      <c r="B251">
        <f t="shared" si="11"/>
        <v>2.9725199999999803</v>
      </c>
      <c r="C251">
        <f t="shared" si="9"/>
        <v>31.280132800702994</v>
      </c>
      <c r="D251">
        <f t="shared" si="10"/>
        <v>5.4910735142466978E-2</v>
      </c>
    </row>
    <row r="252" spans="2:4" x14ac:dyDescent="0.25">
      <c r="B252">
        <f t="shared" si="11"/>
        <v>2.9825199999999801</v>
      </c>
      <c r="C252">
        <f t="shared" si="9"/>
        <v>31.782505084523443</v>
      </c>
      <c r="D252">
        <f t="shared" si="10"/>
        <v>5.4357423458160997E-2</v>
      </c>
    </row>
    <row r="253" spans="2:4" x14ac:dyDescent="0.25">
      <c r="B253">
        <f t="shared" si="11"/>
        <v>2.9925199999999799</v>
      </c>
      <c r="C253">
        <f t="shared" si="9"/>
        <v>32.311330765158012</v>
      </c>
      <c r="D253">
        <f t="shared" si="10"/>
        <v>5.377726779716243E-2</v>
      </c>
    </row>
    <row r="254" spans="2:4" x14ac:dyDescent="0.25">
      <c r="B254">
        <f t="shared" si="11"/>
        <v>3.0025199999999796</v>
      </c>
      <c r="C254">
        <f t="shared" si="9"/>
        <v>32.869837779125767</v>
      </c>
      <c r="D254">
        <f t="shared" si="10"/>
        <v>5.3167742998428524E-2</v>
      </c>
    </row>
    <row r="255" spans="2:4" x14ac:dyDescent="0.25">
      <c r="B255">
        <f t="shared" si="11"/>
        <v>3.0125199999999794</v>
      </c>
      <c r="C255">
        <f t="shared" si="9"/>
        <v>33.46187902370751</v>
      </c>
      <c r="D255">
        <f t="shared" si="10"/>
        <v>5.2525893306688991E-2</v>
      </c>
    </row>
    <row r="256" spans="2:4" x14ac:dyDescent="0.25">
      <c r="B256">
        <f t="shared" si="11"/>
        <v>3.0225199999999792</v>
      </c>
      <c r="C256">
        <f t="shared" si="9"/>
        <v>34.09210497203847</v>
      </c>
      <c r="D256">
        <f t="shared" si="10"/>
        <v>5.184822377176037E-2</v>
      </c>
    </row>
    <row r="257" spans="2:4" x14ac:dyDescent="0.25">
      <c r="B257">
        <f t="shared" si="11"/>
        <v>3.032519999999979</v>
      </c>
      <c r="C257">
        <f t="shared" si="9"/>
        <v>34.766200331343718</v>
      </c>
      <c r="D257">
        <f t="shared" si="10"/>
        <v>5.1130554115744797E-2</v>
      </c>
    </row>
    <row r="258" spans="2:4" x14ac:dyDescent="0.25">
      <c r="B258">
        <f t="shared" si="11"/>
        <v>3.0425199999999788</v>
      </c>
      <c r="C258">
        <f t="shared" si="9"/>
        <v>35.491215559410549</v>
      </c>
      <c r="D258">
        <f t="shared" si="10"/>
        <v>5.0367818043544177E-2</v>
      </c>
    </row>
    <row r="259" spans="2:4" x14ac:dyDescent="0.25">
      <c r="B259">
        <f t="shared" si="11"/>
        <v>3.0525199999999786</v>
      </c>
      <c r="C259">
        <f t="shared" si="9"/>
        <v>36.276042872515418</v>
      </c>
      <c r="D259">
        <f t="shared" si="10"/>
        <v>4.9553781093432309E-2</v>
      </c>
    </row>
    <row r="260" spans="2:4" x14ac:dyDescent="0.25">
      <c r="B260">
        <f t="shared" si="11"/>
        <v>3.0625199999999784</v>
      </c>
      <c r="C260">
        <f t="shared" si="9"/>
        <v>37.132119595703969</v>
      </c>
      <c r="D260">
        <f t="shared" si="10"/>
        <v>4.8680633023969029E-2</v>
      </c>
    </row>
    <row r="261" spans="2:4" x14ac:dyDescent="0.25">
      <c r="B261">
        <f t="shared" si="11"/>
        <v>3.0725199999999782</v>
      </c>
      <c r="C261">
        <f t="shared" si="9"/>
        <v>38.074503042890335</v>
      </c>
      <c r="D261">
        <f t="shared" si="10"/>
        <v>4.7738379812681433E-2</v>
      </c>
    </row>
    <row r="262" spans="2:4" x14ac:dyDescent="0.25">
      <c r="B262">
        <f t="shared" si="11"/>
        <v>3.0825199999999779</v>
      </c>
      <c r="C262">
        <f t="shared" si="9"/>
        <v>39.123580550517765</v>
      </c>
      <c r="D262">
        <f t="shared" si="10"/>
        <v>4.6713901481504533E-2</v>
      </c>
    </row>
    <row r="263" spans="2:4" x14ac:dyDescent="0.25">
      <c r="B263">
        <f t="shared" si="11"/>
        <v>3.0925199999999777</v>
      </c>
      <c r="C263">
        <f t="shared" si="9"/>
        <v>40.30792615474202</v>
      </c>
      <c r="D263">
        <f t="shared" si="10"/>
        <v>4.5589422794563877E-2</v>
      </c>
    </row>
    <row r="264" spans="2:4" x14ac:dyDescent="0.25">
      <c r="B264">
        <f t="shared" si="11"/>
        <v>3.1025199999999775</v>
      </c>
      <c r="C264">
        <f t="shared" si="9"/>
        <v>41.669371533733042</v>
      </c>
      <c r="D264">
        <f t="shared" si="10"/>
        <v>4.4339883694787044E-2</v>
      </c>
    </row>
    <row r="265" spans="2:4" x14ac:dyDescent="0.25">
      <c r="B265">
        <f t="shared" si="11"/>
        <v>3.1125199999999773</v>
      </c>
      <c r="C265">
        <f t="shared" si="9"/>
        <v>43.272735303953212</v>
      </c>
      <c r="D265">
        <f t="shared" si="10"/>
        <v>4.2928071784518997E-2</v>
      </c>
    </row>
    <row r="266" spans="2:4" x14ac:dyDescent="0.25">
      <c r="B266">
        <f t="shared" si="11"/>
        <v>3.1225199999999771</v>
      </c>
      <c r="C266">
        <f t="shared" si="9"/>
        <v>45.226527296504123</v>
      </c>
      <c r="D266">
        <f t="shared" si="10"/>
        <v>4.1294682547624077E-2</v>
      </c>
    </row>
    <row r="267" spans="2:4" x14ac:dyDescent="0.25">
      <c r="B267">
        <f t="shared" si="11"/>
        <v>3.1325199999999769</v>
      </c>
      <c r="C267">
        <f t="shared" si="9"/>
        <v>47.733941128612756</v>
      </c>
      <c r="D267">
        <f t="shared" si="10"/>
        <v>3.9335010750141258E-2</v>
      </c>
    </row>
    <row r="268" spans="2:4" x14ac:dyDescent="0.25">
      <c r="B268">
        <f t="shared" si="11"/>
        <v>3.1425199999999767</v>
      </c>
      <c r="C268">
        <f t="shared" si="9"/>
        <v>51.250293440200352</v>
      </c>
      <c r="D268">
        <f t="shared" si="10"/>
        <v>3.6831303017671332E-2</v>
      </c>
    </row>
    <row r="269" spans="2:4" x14ac:dyDescent="0.25">
      <c r="B269">
        <f t="shared" si="11"/>
        <v>3.1525199999999765</v>
      </c>
      <c r="C269">
        <f t="shared" si="9"/>
        <v>57.222312864927623</v>
      </c>
      <c r="D269">
        <f t="shared" si="10"/>
        <v>3.3162152881165134E-2</v>
      </c>
    </row>
    <row r="270" spans="2:4" x14ac:dyDescent="0.25">
      <c r="B270">
        <f t="shared" si="11"/>
        <v>3.1625199999999762</v>
      </c>
      <c r="C270">
        <f t="shared" si="9"/>
        <v>98.924886133248407</v>
      </c>
      <c r="D270">
        <f t="shared" si="10"/>
        <v>1.92834701358271E-2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A899D-719C-424C-B3F3-3F8CC6085606}">
  <dimension ref="A2:G271"/>
  <sheetViews>
    <sheetView workbookViewId="0">
      <selection activeCell="L8" sqref="L8"/>
    </sheetView>
  </sheetViews>
  <sheetFormatPr defaultRowHeight="15" x14ac:dyDescent="0.25"/>
  <cols>
    <col min="2" max="2" width="15.28515625" bestFit="1" customWidth="1"/>
    <col min="3" max="3" width="12.7109375" bestFit="1" customWidth="1"/>
    <col min="4" max="4" width="12" bestFit="1" customWidth="1"/>
  </cols>
  <sheetData>
    <row r="2" spans="2:7" x14ac:dyDescent="0.25">
      <c r="B2" t="s">
        <v>16</v>
      </c>
      <c r="C2">
        <v>0.52500000000000002</v>
      </c>
    </row>
    <row r="3" spans="2:7" x14ac:dyDescent="0.25">
      <c r="B3" t="s">
        <v>2</v>
      </c>
      <c r="C3">
        <v>0.05</v>
      </c>
      <c r="D3" t="s">
        <v>3</v>
      </c>
    </row>
    <row r="4" spans="2:7" x14ac:dyDescent="0.25">
      <c r="B4" t="s">
        <v>5</v>
      </c>
      <c r="C4">
        <f>2.259*C2</f>
        <v>1.185975</v>
      </c>
      <c r="D4" t="s">
        <v>6</v>
      </c>
    </row>
    <row r="5" spans="2:7" x14ac:dyDescent="0.25">
      <c r="B5" t="s">
        <v>26</v>
      </c>
      <c r="C5">
        <f>6.024*C2</f>
        <v>3.1626000000000003</v>
      </c>
      <c r="D5" t="s">
        <v>6</v>
      </c>
    </row>
    <row r="7" spans="2:7" x14ac:dyDescent="0.25">
      <c r="B7" t="s">
        <v>7</v>
      </c>
      <c r="C7">
        <f>1.2048*C2</f>
        <v>0.63252000000000008</v>
      </c>
      <c r="D7" t="s">
        <v>6</v>
      </c>
      <c r="G7">
        <f>C7+C8</f>
        <v>3.1626000000000003</v>
      </c>
    </row>
    <row r="8" spans="2:7" x14ac:dyDescent="0.25">
      <c r="B8" t="s">
        <v>8</v>
      </c>
      <c r="C8">
        <f>4.8192*C2</f>
        <v>2.5300800000000003</v>
      </c>
      <c r="D8" t="s">
        <v>6</v>
      </c>
    </row>
    <row r="9" spans="2:7" x14ac:dyDescent="0.25">
      <c r="B9" t="s">
        <v>9</v>
      </c>
      <c r="C9">
        <f>(C8-C4)/C3</f>
        <v>26.882100000000005</v>
      </c>
      <c r="D9" t="s">
        <v>0</v>
      </c>
    </row>
    <row r="10" spans="2:7" x14ac:dyDescent="0.25">
      <c r="B10" t="s">
        <v>27</v>
      </c>
      <c r="C10">
        <f>(C7-C4)/C3</f>
        <v>-11.069099999999997</v>
      </c>
    </row>
    <row r="11" spans="2:7" x14ac:dyDescent="0.25">
      <c r="B11" t="s">
        <v>11</v>
      </c>
      <c r="C11">
        <f>C10+2*C12</f>
        <v>7.906500000000003</v>
      </c>
      <c r="D11" t="s">
        <v>0</v>
      </c>
      <c r="E11" t="s">
        <v>12</v>
      </c>
    </row>
    <row r="12" spans="2:7" x14ac:dyDescent="0.25">
      <c r="B12" t="s">
        <v>13</v>
      </c>
      <c r="C12">
        <f>(C9-C10)/4</f>
        <v>9.4878</v>
      </c>
    </row>
    <row r="14" spans="2:7" x14ac:dyDescent="0.25">
      <c r="B14" t="s">
        <v>17</v>
      </c>
      <c r="C14">
        <f>C7+(C8/(1+EXP(C11/C12)))</f>
        <v>1.3989842468248024</v>
      </c>
    </row>
    <row r="18" spans="2:4" x14ac:dyDescent="0.25">
      <c r="B18" t="s">
        <v>14</v>
      </c>
      <c r="C18" t="s">
        <v>15</v>
      </c>
      <c r="D18" t="s">
        <v>18</v>
      </c>
    </row>
    <row r="19" spans="2:4" x14ac:dyDescent="0.25">
      <c r="B19">
        <f>C7+0.01</f>
        <v>0.64252000000000009</v>
      </c>
      <c r="C19">
        <f t="shared" ref="C19:C82" si="0">$C$12*LN((B19-$C$7)/($C$7+$C$8-B19))+$C$11</f>
        <v>-44.555918491710017</v>
      </c>
      <c r="D19">
        <f>(B19-$C$14)/C19</f>
        <v>1.6977862255618151E-2</v>
      </c>
    </row>
    <row r="20" spans="2:4" x14ac:dyDescent="0.25">
      <c r="B20">
        <f>B19+0.01</f>
        <v>0.6525200000000001</v>
      </c>
      <c r="C20">
        <f t="shared" si="0"/>
        <v>-37.941752971358859</v>
      </c>
      <c r="D20">
        <f t="shared" ref="D20:D83" si="1">(B20-$C$14)/C20</f>
        <v>1.9673952528980059E-2</v>
      </c>
    </row>
    <row r="21" spans="2:4" x14ac:dyDescent="0.25">
      <c r="B21">
        <f t="shared" ref="B21:B84" si="2">B20+0.01</f>
        <v>0.66252000000000011</v>
      </c>
      <c r="C21">
        <f t="shared" si="0"/>
        <v>-34.056906828810469</v>
      </c>
      <c r="D21">
        <f t="shared" si="1"/>
        <v>2.1624519529230696E-2</v>
      </c>
    </row>
    <row r="22" spans="2:4" x14ac:dyDescent="0.25">
      <c r="B22">
        <f t="shared" si="2"/>
        <v>0.67252000000000012</v>
      </c>
      <c r="C22">
        <f t="shared" si="0"/>
        <v>-31.28941077566347</v>
      </c>
      <c r="D22">
        <f t="shared" si="1"/>
        <v>2.3217575173701818E-2</v>
      </c>
    </row>
    <row r="23" spans="2:4" x14ac:dyDescent="0.25">
      <c r="B23">
        <f t="shared" si="2"/>
        <v>0.68252000000000013</v>
      </c>
      <c r="C23">
        <f t="shared" si="0"/>
        <v>-29.134090285400049</v>
      </c>
      <c r="D23">
        <f t="shared" si="1"/>
        <v>2.4591955328148469E-2</v>
      </c>
    </row>
    <row r="24" spans="2:4" x14ac:dyDescent="0.25">
      <c r="B24">
        <f t="shared" si="2"/>
        <v>0.69252000000000014</v>
      </c>
      <c r="C24">
        <f t="shared" si="0"/>
        <v>-27.365926460306596</v>
      </c>
      <c r="D24">
        <f t="shared" si="1"/>
        <v>2.581546975394771E-2</v>
      </c>
    </row>
    <row r="25" spans="2:4" x14ac:dyDescent="0.25">
      <c r="B25">
        <f t="shared" si="2"/>
        <v>0.70252000000000014</v>
      </c>
      <c r="C25">
        <f t="shared" si="0"/>
        <v>-25.864886775736622</v>
      </c>
      <c r="D25">
        <f t="shared" si="1"/>
        <v>2.6927017035239552E-2</v>
      </c>
    </row>
    <row r="26" spans="2:4" x14ac:dyDescent="0.25">
      <c r="B26">
        <f t="shared" si="2"/>
        <v>0.71252000000000015</v>
      </c>
      <c r="C26">
        <f t="shared" si="0"/>
        <v>-24.559321991512647</v>
      </c>
      <c r="D26">
        <f t="shared" si="1"/>
        <v>2.7951270277820964E-2</v>
      </c>
    </row>
    <row r="27" spans="2:4" x14ac:dyDescent="0.25">
      <c r="B27">
        <f t="shared" si="2"/>
        <v>0.72252000000000016</v>
      </c>
      <c r="C27">
        <f t="shared" si="0"/>
        <v>-23.403016413396593</v>
      </c>
      <c r="D27">
        <f t="shared" si="1"/>
        <v>2.8905002452486155E-2</v>
      </c>
    </row>
    <row r="28" spans="2:4" x14ac:dyDescent="0.25">
      <c r="B28">
        <f t="shared" si="2"/>
        <v>0.73252000000000017</v>
      </c>
      <c r="C28">
        <f t="shared" si="0"/>
        <v>-22.364413867231555</v>
      </c>
      <c r="D28">
        <f t="shared" si="1"/>
        <v>2.9800210762568152E-2</v>
      </c>
    </row>
    <row r="29" spans="2:4" x14ac:dyDescent="0.25">
      <c r="B29">
        <f t="shared" si="2"/>
        <v>0.74252000000000018</v>
      </c>
      <c r="C29">
        <f t="shared" si="0"/>
        <v>-21.421006230069885</v>
      </c>
      <c r="D29">
        <f t="shared" si="1"/>
        <v>3.0645817464134154E-2</v>
      </c>
    </row>
    <row r="30" spans="2:4" x14ac:dyDescent="0.25">
      <c r="B30">
        <f t="shared" si="2"/>
        <v>0.75252000000000019</v>
      </c>
      <c r="C30">
        <f t="shared" si="0"/>
        <v>-20.556173976204647</v>
      </c>
      <c r="D30">
        <f t="shared" si="1"/>
        <v>3.1448665864237883E-2</v>
      </c>
    </row>
    <row r="31" spans="2:4" x14ac:dyDescent="0.25">
      <c r="B31">
        <f t="shared" si="2"/>
        <v>0.7625200000000002</v>
      </c>
      <c r="C31">
        <f t="shared" si="0"/>
        <v>-19.757295717889683</v>
      </c>
      <c r="D31">
        <f t="shared" si="1"/>
        <v>3.2214137800675904E-2</v>
      </c>
    </row>
    <row r="32" spans="2:4" x14ac:dyDescent="0.25">
      <c r="B32">
        <f t="shared" si="2"/>
        <v>0.77252000000000021</v>
      </c>
      <c r="C32">
        <f t="shared" si="0"/>
        <v>-19.014560334040645</v>
      </c>
      <c r="D32">
        <f t="shared" si="1"/>
        <v>3.2946554420365967E-2</v>
      </c>
    </row>
    <row r="33" spans="2:4" x14ac:dyDescent="0.25">
      <c r="B33">
        <f t="shared" si="2"/>
        <v>0.78252000000000022</v>
      </c>
      <c r="C33">
        <f t="shared" si="0"/>
        <v>-18.320189911929873</v>
      </c>
      <c r="D33">
        <f t="shared" si="1"/>
        <v>3.3649446309689648E-2</v>
      </c>
    </row>
    <row r="34" spans="2:4" x14ac:dyDescent="0.25">
      <c r="B34">
        <f t="shared" si="2"/>
        <v>0.79252000000000022</v>
      </c>
      <c r="C34">
        <f t="shared" si="0"/>
        <v>-17.667913986081267</v>
      </c>
      <c r="D34">
        <f t="shared" si="1"/>
        <v>3.4325741414780092E-2</v>
      </c>
    </row>
    <row r="35" spans="2:4" x14ac:dyDescent="0.25">
      <c r="B35">
        <f t="shared" si="2"/>
        <v>0.80252000000000023</v>
      </c>
      <c r="C35">
        <f t="shared" si="0"/>
        <v>-17.05260344887332</v>
      </c>
      <c r="D35">
        <f t="shared" si="1"/>
        <v>3.4977899334439226E-2</v>
      </c>
    </row>
    <row r="36" spans="2:4" x14ac:dyDescent="0.25">
      <c r="B36">
        <f t="shared" si="2"/>
        <v>0.81252000000000024</v>
      </c>
      <c r="C36">
        <f t="shared" si="0"/>
        <v>-16.470009259968322</v>
      </c>
      <c r="D36">
        <f t="shared" si="1"/>
        <v>3.5608009538297618E-2</v>
      </c>
    </row>
    <row r="37" spans="2:4" x14ac:dyDescent="0.25">
      <c r="B37">
        <f t="shared" si="2"/>
        <v>0.82252000000000025</v>
      </c>
      <c r="C37">
        <f t="shared" si="0"/>
        <v>-15.916571895441558</v>
      </c>
      <c r="D37">
        <f t="shared" si="1"/>
        <v>3.6217864664054897E-2</v>
      </c>
    </row>
    <row r="38" spans="2:4" x14ac:dyDescent="0.25">
      <c r="B38">
        <f t="shared" si="2"/>
        <v>0.83252000000000026</v>
      </c>
      <c r="C38">
        <f t="shared" si="0"/>
        <v>-15.389279730496137</v>
      </c>
      <c r="D38">
        <f t="shared" si="1"/>
        <v>3.6809016194713086E-2</v>
      </c>
    </row>
    <row r="39" spans="2:4" x14ac:dyDescent="0.25">
      <c r="B39">
        <f t="shared" si="2"/>
        <v>0.84252000000000027</v>
      </c>
      <c r="C39">
        <f t="shared" si="0"/>
        <v>-14.885562010139898</v>
      </c>
      <c r="D39">
        <f t="shared" si="1"/>
        <v>3.7382817420379841E-2</v>
      </c>
    </row>
    <row r="40" spans="2:4" x14ac:dyDescent="0.25">
      <c r="B40">
        <f t="shared" si="2"/>
        <v>0.85252000000000028</v>
      </c>
      <c r="C40">
        <f t="shared" si="0"/>
        <v>-14.403206741044217</v>
      </c>
      <c r="D40">
        <f t="shared" si="1"/>
        <v>3.794045705582811E-2</v>
      </c>
    </row>
    <row r="41" spans="2:4" x14ac:dyDescent="0.25">
      <c r="B41">
        <f t="shared" si="2"/>
        <v>0.86252000000000029</v>
      </c>
      <c r="C41">
        <f t="shared" si="0"/>
        <v>-13.940296850004499</v>
      </c>
      <c r="D41">
        <f t="shared" si="1"/>
        <v>3.8482985878785569E-2</v>
      </c>
    </row>
    <row r="42" spans="2:4" x14ac:dyDescent="0.25">
      <c r="B42">
        <f t="shared" si="2"/>
        <v>0.8725200000000003</v>
      </c>
      <c r="C42">
        <f t="shared" si="0"/>
        <v>-13.495159939485637</v>
      </c>
      <c r="D42">
        <f t="shared" si="1"/>
        <v>3.9011338078655484E-2</v>
      </c>
    </row>
    <row r="43" spans="2:4" x14ac:dyDescent="0.25">
      <c r="B43">
        <f t="shared" si="2"/>
        <v>0.8825200000000003</v>
      </c>
      <c r="C43">
        <f t="shared" si="0"/>
        <v>-13.066328306632267</v>
      </c>
      <c r="D43">
        <f t="shared" si="1"/>
        <v>3.9526348542968479E-2</v>
      </c>
    </row>
    <row r="44" spans="2:4" x14ac:dyDescent="0.25">
      <c r="B44">
        <f t="shared" si="2"/>
        <v>0.89252000000000031</v>
      </c>
      <c r="C44">
        <f t="shared" si="0"/>
        <v>-12.652506808334119</v>
      </c>
      <c r="D44">
        <f t="shared" si="1"/>
        <v>4.0028766986412334E-2</v>
      </c>
    </row>
    <row r="45" spans="2:4" x14ac:dyDescent="0.25">
      <c r="B45">
        <f t="shared" si="2"/>
        <v>0.90252000000000032</v>
      </c>
      <c r="C45">
        <f t="shared" si="0"/>
        <v>-12.252546794203012</v>
      </c>
      <c r="D45">
        <f t="shared" si="1"/>
        <v>4.0519269598683905E-2</v>
      </c>
    </row>
    <row r="46" spans="2:4" x14ac:dyDescent="0.25">
      <c r="B46">
        <f t="shared" si="2"/>
        <v>0.91252000000000033</v>
      </c>
      <c r="C46">
        <f t="shared" si="0"/>
        <v>-11.865424782397701</v>
      </c>
      <c r="D46">
        <f t="shared" si="1"/>
        <v>4.0998468722878705E-2</v>
      </c>
    </row>
    <row r="47" spans="2:4" x14ac:dyDescent="0.25">
      <c r="B47">
        <f t="shared" si="2"/>
        <v>0.92252000000000034</v>
      </c>
      <c r="C47">
        <f t="shared" si="0"/>
        <v>-11.49022487899382</v>
      </c>
      <c r="D47">
        <f t="shared" si="1"/>
        <v>4.1466920956078387E-2</v>
      </c>
    </row>
    <row r="48" spans="2:4" x14ac:dyDescent="0.25">
      <c r="B48">
        <f t="shared" si="2"/>
        <v>0.93252000000000035</v>
      </c>
      <c r="C48">
        <f t="shared" si="0"/>
        <v>-11.126124178926693</v>
      </c>
      <c r="D48">
        <f t="shared" si="1"/>
        <v>4.1925133975073123E-2</v>
      </c>
    </row>
    <row r="49" spans="2:4" x14ac:dyDescent="0.25">
      <c r="B49">
        <f t="shared" si="2"/>
        <v>0.94252000000000036</v>
      </c>
      <c r="C49">
        <f t="shared" si="0"/>
        <v>-10.772380561556075</v>
      </c>
      <c r="D49">
        <f t="shared" si="1"/>
        <v>4.2373572323819352E-2</v>
      </c>
    </row>
    <row r="50" spans="2:4" x14ac:dyDescent="0.25">
      <c r="B50">
        <f t="shared" si="2"/>
        <v>0.95252000000000037</v>
      </c>
      <c r="C50">
        <f t="shared" si="0"/>
        <v>-10.4283224244345</v>
      </c>
      <c r="D50">
        <f t="shared" si="1"/>
        <v>4.2812662349094234E-2</v>
      </c>
    </row>
    <row r="51" spans="2:4" x14ac:dyDescent="0.25">
      <c r="B51">
        <f t="shared" si="2"/>
        <v>0.96252000000000038</v>
      </c>
      <c r="C51">
        <f t="shared" si="0"/>
        <v>-10.093339997236567</v>
      </c>
      <c r="D51">
        <f t="shared" si="1"/>
        <v>4.3242796432528832E-2</v>
      </c>
    </row>
    <row r="52" spans="2:4" x14ac:dyDescent="0.25">
      <c r="B52">
        <f t="shared" si="2"/>
        <v>0.97252000000000038</v>
      </c>
      <c r="C52">
        <f t="shared" si="0"/>
        <v>-9.7668779526709475</v>
      </c>
      <c r="D52">
        <f t="shared" si="1"/>
        <v>4.3664336637704873E-2</v>
      </c>
    </row>
    <row r="53" spans="2:4" x14ac:dyDescent="0.25">
      <c r="B53">
        <f t="shared" si="2"/>
        <v>0.98252000000000039</v>
      </c>
      <c r="C53">
        <f t="shared" si="0"/>
        <v>-9.4484290886894389</v>
      </c>
      <c r="D53">
        <f t="shared" si="1"/>
        <v>4.4077617868069158E-2</v>
      </c>
    </row>
    <row r="54" spans="2:4" x14ac:dyDescent="0.25">
      <c r="B54">
        <f t="shared" si="2"/>
        <v>0.9925200000000004</v>
      </c>
      <c r="C54">
        <f t="shared" si="0"/>
        <v>-9.1375289008350311</v>
      </c>
      <c r="D54">
        <f t="shared" si="1"/>
        <v>4.4482950613448383E-2</v>
      </c>
    </row>
    <row r="55" spans="2:4" x14ac:dyDescent="0.25">
      <c r="B55">
        <f t="shared" si="2"/>
        <v>1.0025200000000003</v>
      </c>
      <c r="C55">
        <f t="shared" si="0"/>
        <v>-8.8337508983326938</v>
      </c>
      <c r="D55">
        <f t="shared" si="1"/>
        <v>4.4880623348755713E-2</v>
      </c>
    </row>
    <row r="56" spans="2:4" x14ac:dyDescent="0.25">
      <c r="B56">
        <f t="shared" si="2"/>
        <v>1.0125200000000003</v>
      </c>
      <c r="C56">
        <f t="shared" si="0"/>
        <v>-8.5367025448683105</v>
      </c>
      <c r="D56">
        <f t="shared" si="1"/>
        <v>4.5270904637191356E-2</v>
      </c>
    </row>
    <row r="57" spans="2:4" x14ac:dyDescent="0.25">
      <c r="B57">
        <f t="shared" si="2"/>
        <v>1.0225200000000003</v>
      </c>
      <c r="C57">
        <f t="shared" si="0"/>
        <v>-8.2460217266581619</v>
      </c>
      <c r="D57">
        <f t="shared" si="1"/>
        <v>4.5654044981199737E-2</v>
      </c>
    </row>
    <row r="58" spans="2:4" x14ac:dyDescent="0.25">
      <c r="B58">
        <f t="shared" si="2"/>
        <v>1.0325200000000003</v>
      </c>
      <c r="C58">
        <f t="shared" si="0"/>
        <v>-7.9613736676796076</v>
      </c>
      <c r="D58">
        <f t="shared" si="1"/>
        <v>4.6030278457161067E-2</v>
      </c>
    </row>
    <row r="59" spans="2:4" x14ac:dyDescent="0.25">
      <c r="B59">
        <f t="shared" si="2"/>
        <v>1.0425200000000003</v>
      </c>
      <c r="C59">
        <f t="shared" si="0"/>
        <v>-7.6824482257895426</v>
      </c>
      <c r="D59">
        <f t="shared" si="1"/>
        <v>4.6399824163887209E-2</v>
      </c>
    </row>
    <row r="60" spans="2:4" x14ac:dyDescent="0.25">
      <c r="B60">
        <f t="shared" si="2"/>
        <v>1.0525200000000003</v>
      </c>
      <c r="C60">
        <f t="shared" si="0"/>
        <v>-7.4089575146401945</v>
      </c>
      <c r="D60">
        <f t="shared" si="1"/>
        <v>4.6762887510177278E-2</v>
      </c>
    </row>
    <row r="61" spans="2:4" x14ac:dyDescent="0.25">
      <c r="B61">
        <f t="shared" si="2"/>
        <v>1.0625200000000004</v>
      </c>
      <c r="C61">
        <f t="shared" si="0"/>
        <v>-7.1406338053794141</v>
      </c>
      <c r="D61">
        <f t="shared" si="1"/>
        <v>4.711966136273868E-2</v>
      </c>
    </row>
    <row r="62" spans="2:4" x14ac:dyDescent="0.25">
      <c r="B62">
        <f t="shared" si="2"/>
        <v>1.0725200000000004</v>
      </c>
      <c r="C62">
        <f t="shared" si="0"/>
        <v>-6.8772276695296028</v>
      </c>
      <c r="D62">
        <f t="shared" si="1"/>
        <v>4.7470327072526873E-2</v>
      </c>
    </row>
    <row r="63" spans="2:4" x14ac:dyDescent="0.25">
      <c r="B63">
        <f t="shared" si="2"/>
        <v>1.0825200000000004</v>
      </c>
      <c r="C63">
        <f t="shared" si="0"/>
        <v>-6.6185063305145082</v>
      </c>
      <c r="D63">
        <f t="shared" si="1"/>
        <v>4.7815055394862901E-2</v>
      </c>
    </row>
    <row r="64" spans="2:4" x14ac:dyDescent="0.25">
      <c r="B64">
        <f t="shared" si="2"/>
        <v>1.0925200000000004</v>
      </c>
      <c r="C64">
        <f t="shared" si="0"/>
        <v>-6.3642521963094065</v>
      </c>
      <c r="D64">
        <f t="shared" si="1"/>
        <v>4.8154007316447776E-2</v>
      </c>
    </row>
    <row r="65" spans="1:4" x14ac:dyDescent="0.25">
      <c r="B65">
        <f t="shared" si="2"/>
        <v>1.1025200000000004</v>
      </c>
      <c r="C65">
        <f t="shared" si="0"/>
        <v>-6.1142615498351685</v>
      </c>
      <c r="D65">
        <f t="shared" si="1"/>
        <v>4.8487334800519651E-2</v>
      </c>
    </row>
    <row r="66" spans="1:4" x14ac:dyDescent="0.25">
      <c r="B66">
        <f t="shared" si="2"/>
        <v>1.1125200000000004</v>
      </c>
      <c r="C66">
        <f t="shared" si="0"/>
        <v>-5.8683433771629367</v>
      </c>
      <c r="D66">
        <f t="shared" si="1"/>
        <v>4.8815181459830277E-2</v>
      </c>
    </row>
    <row r="67" spans="1:4" x14ac:dyDescent="0.25">
      <c r="B67">
        <f t="shared" si="2"/>
        <v>1.1225200000000004</v>
      </c>
      <c r="C67">
        <f t="shared" si="0"/>
        <v>-5.626318316474066</v>
      </c>
      <c r="D67">
        <f t="shared" si="1"/>
        <v>4.9137683165793256E-2</v>
      </c>
    </row>
    <row r="68" spans="1:4" x14ac:dyDescent="0.25">
      <c r="B68">
        <f t="shared" si="2"/>
        <v>1.1325200000000004</v>
      </c>
      <c r="C68">
        <f t="shared" si="0"/>
        <v>-5.3880177131324078</v>
      </c>
      <c r="D68">
        <f t="shared" si="1"/>
        <v>4.9454968601038402E-2</v>
      </c>
    </row>
    <row r="69" spans="1:4" x14ac:dyDescent="0.25">
      <c r="B69">
        <f t="shared" si="2"/>
        <v>1.1425200000000004</v>
      </c>
      <c r="C69">
        <f t="shared" si="0"/>
        <v>-5.1532827682562434</v>
      </c>
      <c r="D69">
        <f t="shared" si="1"/>
        <v>4.9767159761656889E-2</v>
      </c>
    </row>
    <row r="70" spans="1:4" x14ac:dyDescent="0.25">
      <c r="B70">
        <f t="shared" si="2"/>
        <v>1.1525200000000004</v>
      </c>
      <c r="C70">
        <f t="shared" si="0"/>
        <v>-4.9219637698919154</v>
      </c>
      <c r="D70">
        <f t="shared" si="1"/>
        <v>5.0074372414613329E-2</v>
      </c>
    </row>
    <row r="71" spans="1:4" x14ac:dyDescent="0.25">
      <c r="B71">
        <f t="shared" si="2"/>
        <v>1.1625200000000004</v>
      </c>
      <c r="C71">
        <f t="shared" si="0"/>
        <v>-4.6939193973445903</v>
      </c>
      <c r="D71">
        <f t="shared" si="1"/>
        <v>5.0376716515109478E-2</v>
      </c>
    </row>
    <row r="72" spans="1:4" x14ac:dyDescent="0.25">
      <c r="B72">
        <f t="shared" si="2"/>
        <v>1.1725200000000005</v>
      </c>
      <c r="C72">
        <f t="shared" si="0"/>
        <v>-4.4690160904574743</v>
      </c>
      <c r="D72">
        <f t="shared" si="1"/>
        <v>5.0674296588093005E-2</v>
      </c>
    </row>
    <row r="73" spans="1:4" x14ac:dyDescent="0.25">
      <c r="A73" t="s">
        <v>1</v>
      </c>
      <c r="B73">
        <f t="shared" si="2"/>
        <v>1.1825200000000005</v>
      </c>
      <c r="C73">
        <f t="shared" si="0"/>
        <v>-4.2471274766853657</v>
      </c>
      <c r="D73">
        <f t="shared" si="1"/>
        <v>5.0967212077594526E-2</v>
      </c>
    </row>
    <row r="74" spans="1:4" x14ac:dyDescent="0.25">
      <c r="A74" t="s">
        <v>1</v>
      </c>
      <c r="B74">
        <f t="shared" si="2"/>
        <v>1.1925200000000005</v>
      </c>
      <c r="C74">
        <f t="shared" si="0"/>
        <v>-4.0281338497109243</v>
      </c>
      <c r="D74">
        <f t="shared" si="1"/>
        <v>5.125555766713627E-2</v>
      </c>
    </row>
    <row r="75" spans="1:4" x14ac:dyDescent="0.25">
      <c r="B75">
        <f t="shared" si="2"/>
        <v>1.2025200000000005</v>
      </c>
      <c r="C75">
        <f t="shared" si="0"/>
        <v>-3.8119216941265108</v>
      </c>
      <c r="D75">
        <f t="shared" si="1"/>
        <v>5.1539423574077647E-2</v>
      </c>
    </row>
    <row r="76" spans="1:4" x14ac:dyDescent="0.25">
      <c r="B76">
        <f t="shared" si="2"/>
        <v>1.2125200000000005</v>
      </c>
      <c r="C76">
        <f t="shared" si="0"/>
        <v>-3.5983832513714571</v>
      </c>
      <c r="D76">
        <f t="shared" si="1"/>
        <v>5.1818895820431164E-2</v>
      </c>
    </row>
    <row r="77" spans="1:4" x14ac:dyDescent="0.25">
      <c r="B77">
        <f t="shared" si="2"/>
        <v>1.2225200000000005</v>
      </c>
      <c r="C77">
        <f t="shared" si="0"/>
        <v>-3.3874161226901069</v>
      </c>
      <c r="D77">
        <f t="shared" si="1"/>
        <v>5.2094056482397358E-2</v>
      </c>
    </row>
    <row r="78" spans="1:4" x14ac:dyDescent="0.25">
      <c r="B78">
        <f t="shared" si="2"/>
        <v>1.2325200000000005</v>
      </c>
      <c r="C78">
        <f t="shared" si="0"/>
        <v>-3.1789229053742663</v>
      </c>
      <c r="D78">
        <f t="shared" si="1"/>
        <v>5.2364983920616164E-2</v>
      </c>
    </row>
    <row r="79" spans="1:4" x14ac:dyDescent="0.25">
      <c r="B79">
        <f t="shared" si="2"/>
        <v>1.2425200000000005</v>
      </c>
      <c r="C79">
        <f t="shared" si="0"/>
        <v>-2.9728108589859232</v>
      </c>
      <c r="D79">
        <f t="shared" si="1"/>
        <v>5.2631752992914761E-2</v>
      </c>
    </row>
    <row r="80" spans="1:4" x14ac:dyDescent="0.25">
      <c r="B80">
        <f t="shared" si="2"/>
        <v>1.2525200000000005</v>
      </c>
      <c r="C80">
        <f t="shared" si="0"/>
        <v>-2.768991598632212</v>
      </c>
      <c r="D80">
        <f t="shared" si="1"/>
        <v>5.2894435251139883E-2</v>
      </c>
    </row>
    <row r="81" spans="2:4" x14ac:dyDescent="0.25">
      <c r="B81">
        <f t="shared" si="2"/>
        <v>1.2625200000000005</v>
      </c>
      <c r="C81">
        <f t="shared" si="0"/>
        <v>-2.567380812692452</v>
      </c>
      <c r="D81">
        <f t="shared" si="1"/>
        <v>5.3153099123495313E-2</v>
      </c>
    </row>
    <row r="82" spans="2:4" x14ac:dyDescent="0.25">
      <c r="B82">
        <f t="shared" si="2"/>
        <v>1.2725200000000005</v>
      </c>
      <c r="C82">
        <f t="shared" si="0"/>
        <v>-2.3678980026837397</v>
      </c>
      <c r="D82">
        <f t="shared" si="1"/>
        <v>5.3407810083656131E-2</v>
      </c>
    </row>
    <row r="83" spans="2:4" x14ac:dyDescent="0.25">
      <c r="B83">
        <f t="shared" si="2"/>
        <v>1.2825200000000005</v>
      </c>
      <c r="C83">
        <f t="shared" ref="C83:C146" si="3">$C$12*LN((B83-$C$7)/($C$7+$C$8-B83))+$C$11</f>
        <v>-2.1704662432024815</v>
      </c>
      <c r="D83">
        <f t="shared" si="1"/>
        <v>5.365863080780333E-2</v>
      </c>
    </row>
    <row r="84" spans="2:4" x14ac:dyDescent="0.25">
      <c r="B84">
        <f t="shared" si="2"/>
        <v>1.2925200000000006</v>
      </c>
      <c r="C84">
        <f t="shared" si="3"/>
        <v>-1.9750119600997795</v>
      </c>
      <c r="D84">
        <f t="shared" ref="D84:D147" si="4">(B84-$C$14)/C84</f>
        <v>5.3905621320603621E-2</v>
      </c>
    </row>
    <row r="85" spans="2:4" x14ac:dyDescent="0.25">
      <c r="B85">
        <f t="shared" ref="B85:B148" si="5">B84+0.01</f>
        <v>1.3025200000000006</v>
      </c>
      <c r="C85">
        <f t="shared" si="3"/>
        <v>-1.7814647252422393</v>
      </c>
      <c r="D85">
        <f t="shared" si="4"/>
        <v>5.4148839131061006E-2</v>
      </c>
    </row>
    <row r="86" spans="2:4" x14ac:dyDescent="0.25">
      <c r="B86">
        <f t="shared" si="5"/>
        <v>1.3125200000000006</v>
      </c>
      <c r="C86">
        <f t="shared" si="3"/>
        <v>-1.5897570663807645</v>
      </c>
      <c r="D86">
        <f t="shared" si="4"/>
        <v>5.4388339359073279E-2</v>
      </c>
    </row>
    <row r="87" spans="2:4" x14ac:dyDescent="0.25">
      <c r="B87">
        <f t="shared" si="5"/>
        <v>1.3225200000000006</v>
      </c>
      <c r="C87">
        <f t="shared" si="3"/>
        <v>-1.3998242908007086</v>
      </c>
      <c r="D87">
        <f t="shared" si="4"/>
        <v>5.4624174853448032E-2</v>
      </c>
    </row>
    <row r="88" spans="2:4" x14ac:dyDescent="0.25">
      <c r="B88">
        <f t="shared" si="5"/>
        <v>1.3325200000000006</v>
      </c>
      <c r="C88">
        <f t="shared" si="3"/>
        <v>-1.2116043215603423</v>
      </c>
      <c r="D88">
        <f t="shared" si="4"/>
        <v>5.4856396302059268E-2</v>
      </c>
    </row>
    <row r="89" spans="2:4" x14ac:dyDescent="0.25">
      <c r="B89">
        <f t="shared" si="5"/>
        <v>1.3425200000000006</v>
      </c>
      <c r="C89">
        <f t="shared" si="3"/>
        <v>-1.0250375452428795</v>
      </c>
      <c r="D89">
        <f t="shared" si="4"/>
        <v>5.5085052334763747E-2</v>
      </c>
    </row>
    <row r="90" spans="2:4" x14ac:dyDescent="0.25">
      <c r="B90">
        <f t="shared" si="5"/>
        <v>1.3525200000000006</v>
      </c>
      <c r="C90">
        <f t="shared" si="3"/>
        <v>-0.84006667025246706</v>
      </c>
      <c r="D90">
        <f t="shared" si="4"/>
        <v>5.5310189619637892E-2</v>
      </c>
    </row>
    <row r="91" spans="2:4" x14ac:dyDescent="0.25">
      <c r="B91">
        <f t="shared" si="5"/>
        <v>1.3625200000000006</v>
      </c>
      <c r="C91">
        <f t="shared" si="3"/>
        <v>-0.65663659477803193</v>
      </c>
      <c r="D91">
        <f t="shared" si="4"/>
        <v>5.5531852953044837E-2</v>
      </c>
    </row>
    <row r="92" spans="2:4" x14ac:dyDescent="0.25">
      <c r="B92">
        <f t="shared" si="5"/>
        <v>1.3725200000000006</v>
      </c>
      <c r="C92">
        <f t="shared" si="3"/>
        <v>-0.47469428363219457</v>
      </c>
      <c r="D92">
        <f t="shared" si="4"/>
        <v>5.5750085343995705E-2</v>
      </c>
    </row>
    <row r="93" spans="2:4" x14ac:dyDescent="0.25">
      <c r="B93">
        <f t="shared" si="5"/>
        <v>1.3825200000000006</v>
      </c>
      <c r="C93">
        <f t="shared" si="3"/>
        <v>-0.29418865324681676</v>
      </c>
      <c r="D93">
        <f t="shared" si="4"/>
        <v>5.5964928093228193E-2</v>
      </c>
    </row>
    <row r="94" spans="2:4" x14ac:dyDescent="0.25">
      <c r="B94">
        <f t="shared" si="5"/>
        <v>1.3925200000000006</v>
      </c>
      <c r="C94">
        <f t="shared" si="3"/>
        <v>-0.1150704641732414</v>
      </c>
      <c r="D94">
        <f t="shared" si="4"/>
        <v>5.6176420867388277E-2</v>
      </c>
    </row>
    <row r="95" spans="2:4" x14ac:dyDescent="0.25">
      <c r="B95">
        <f t="shared" si="5"/>
        <v>1.4025200000000007</v>
      </c>
      <c r="C95">
        <f t="shared" si="3"/>
        <v>6.2707779505203121E-2</v>
      </c>
      <c r="D95">
        <f t="shared" si="4"/>
        <v>5.6384601768667303E-2</v>
      </c>
    </row>
    <row r="96" spans="2:4" x14ac:dyDescent="0.25">
      <c r="B96">
        <f t="shared" si="5"/>
        <v>1.4125200000000007</v>
      </c>
      <c r="C96">
        <f t="shared" si="3"/>
        <v>0.2391919243874856</v>
      </c>
      <c r="D96">
        <f t="shared" si="4"/>
        <v>5.6589507400219181E-2</v>
      </c>
    </row>
    <row r="97" spans="2:4" x14ac:dyDescent="0.25">
      <c r="B97">
        <f t="shared" si="5"/>
        <v>1.4225200000000007</v>
      </c>
      <c r="C97">
        <f t="shared" si="3"/>
        <v>0.41442625608710859</v>
      </c>
      <c r="D97">
        <f t="shared" si="4"/>
        <v>5.6791172927642145E-2</v>
      </c>
    </row>
    <row r="98" spans="2:4" x14ac:dyDescent="0.25">
      <c r="B98">
        <f t="shared" si="5"/>
        <v>1.4325200000000007</v>
      </c>
      <c r="C98">
        <f t="shared" si="3"/>
        <v>0.58845358213032206</v>
      </c>
      <c r="D98">
        <f t="shared" si="4"/>
        <v>5.6989632136815328E-2</v>
      </c>
    </row>
    <row r="99" spans="2:4" x14ac:dyDescent="0.25">
      <c r="B99">
        <f t="shared" si="5"/>
        <v>1.4425200000000007</v>
      </c>
      <c r="C99">
        <f t="shared" si="3"/>
        <v>0.76131530982955109</v>
      </c>
      <c r="D99">
        <f t="shared" si="4"/>
        <v>5.7184917488320858E-2</v>
      </c>
    </row>
    <row r="100" spans="2:4" x14ac:dyDescent="0.25">
      <c r="B100">
        <f t="shared" si="5"/>
        <v>1.4525200000000007</v>
      </c>
      <c r="C100">
        <f t="shared" si="3"/>
        <v>0.93305151950633292</v>
      </c>
      <c r="D100">
        <f t="shared" si="4"/>
        <v>5.7377060168685524E-2</v>
      </c>
    </row>
    <row r="101" spans="2:4" x14ac:dyDescent="0.25">
      <c r="B101">
        <f t="shared" si="5"/>
        <v>1.4625200000000007</v>
      </c>
      <c r="C101">
        <f t="shared" si="3"/>
        <v>1.103701033406411</v>
      </c>
      <c r="D101">
        <f t="shared" si="4"/>
        <v>5.7566090138653367E-2</v>
      </c>
    </row>
    <row r="102" spans="2:4" x14ac:dyDescent="0.25">
      <c r="B102">
        <f t="shared" si="5"/>
        <v>1.4725200000000007</v>
      </c>
      <c r="C102">
        <f t="shared" si="3"/>
        <v>1.2733014806211287</v>
      </c>
      <c r="D102">
        <f t="shared" si="4"/>
        <v>5.7752036178680077E-2</v>
      </c>
    </row>
    <row r="103" spans="2:4" x14ac:dyDescent="0.25">
      <c r="B103">
        <f t="shared" si="5"/>
        <v>1.4825200000000007</v>
      </c>
      <c r="C103">
        <f t="shared" si="3"/>
        <v>1.4418893583033983</v>
      </c>
      <c r="D103">
        <f t="shared" si="4"/>
        <v>5.7934925931827974E-2</v>
      </c>
    </row>
    <row r="104" spans="2:4" x14ac:dyDescent="0.25">
      <c r="B104">
        <f t="shared" si="5"/>
        <v>1.4925200000000007</v>
      </c>
      <c r="C104">
        <f t="shared" si="3"/>
        <v>1.6095000894431415</v>
      </c>
      <c r="D104">
        <f t="shared" si="4"/>
        <v>5.8114785944224499E-2</v>
      </c>
    </row>
    <row r="105" spans="2:4" x14ac:dyDescent="0.25">
      <c r="B105">
        <f t="shared" si="5"/>
        <v>1.5025200000000007</v>
      </c>
      <c r="C105">
        <f t="shared" si="3"/>
        <v>1.7761680774458251</v>
      </c>
      <c r="D105">
        <f t="shared" si="4"/>
        <v>5.8291641703236446E-2</v>
      </c>
    </row>
    <row r="106" spans="2:4" x14ac:dyDescent="0.25">
      <c r="B106">
        <f t="shared" si="5"/>
        <v>1.5125200000000008</v>
      </c>
      <c r="C106">
        <f t="shared" si="3"/>
        <v>1.9419267577384645</v>
      </c>
      <c r="D106">
        <f t="shared" si="4"/>
        <v>5.8465517673498779E-2</v>
      </c>
    </row>
    <row r="107" spans="2:4" x14ac:dyDescent="0.25">
      <c r="B107">
        <f t="shared" si="5"/>
        <v>1.5225200000000008</v>
      </c>
      <c r="C107">
        <f t="shared" si="3"/>
        <v>2.1068086466098981</v>
      </c>
      <c r="D107">
        <f t="shared" si="4"/>
        <v>5.863643733092793E-2</v>
      </c>
    </row>
    <row r="108" spans="2:4" x14ac:dyDescent="0.25">
      <c r="B108">
        <f t="shared" si="5"/>
        <v>1.5325200000000008</v>
      </c>
      <c r="C108">
        <f t="shared" si="3"/>
        <v>2.2708453874762347</v>
      </c>
      <c r="D108">
        <f t="shared" si="4"/>
        <v>5.8804423194838008E-2</v>
      </c>
    </row>
    <row r="109" spans="2:4" x14ac:dyDescent="0.25">
      <c r="B109">
        <f t="shared" si="5"/>
        <v>1.5425200000000008</v>
      </c>
      <c r="C109">
        <f t="shared" si="3"/>
        <v>2.4340677947477785</v>
      </c>
      <c r="D109">
        <f t="shared" si="4"/>
        <v>5.896949685827127E-2</v>
      </c>
    </row>
    <row r="110" spans="2:4" x14ac:dyDescent="0.25">
      <c r="B110">
        <f t="shared" si="5"/>
        <v>1.5525200000000008</v>
      </c>
      <c r="C110">
        <f t="shared" si="3"/>
        <v>2.5965058954605427</v>
      </c>
      <c r="D110">
        <f t="shared" si="4"/>
        <v>5.9131679016644692E-2</v>
      </c>
    </row>
    <row r="111" spans="2:4" x14ac:dyDescent="0.25">
      <c r="B111">
        <f t="shared" si="5"/>
        <v>1.5625200000000008</v>
      </c>
      <c r="C111">
        <f t="shared" si="3"/>
        <v>2.7581889688233261</v>
      </c>
      <c r="D111">
        <f t="shared" si="4"/>
        <v>5.9290989494807739E-2</v>
      </c>
    </row>
    <row r="112" spans="2:4" x14ac:dyDescent="0.25">
      <c r="B112">
        <f t="shared" si="5"/>
        <v>1.5725200000000008</v>
      </c>
      <c r="C112">
        <f t="shared" si="3"/>
        <v>2.9191455838203337</v>
      </c>
      <c r="D112">
        <f t="shared" si="4"/>
        <v>5.9447447272598625E-2</v>
      </c>
    </row>
    <row r="113" spans="2:4" x14ac:dyDescent="0.25">
      <c r="B113">
        <f t="shared" si="5"/>
        <v>1.5825200000000008</v>
      </c>
      <c r="C113">
        <f t="shared" si="3"/>
        <v>3.0794036349991458</v>
      </c>
      <c r="D113">
        <f t="shared" si="4"/>
        <v>5.9601070508981634E-2</v>
      </c>
    </row>
    <row r="114" spans="2:4" x14ac:dyDescent="0.25">
      <c r="B114">
        <f t="shared" si="5"/>
        <v>1.5925200000000008</v>
      </c>
      <c r="C114">
        <f t="shared" si="3"/>
        <v>3.2389903765647041</v>
      </c>
      <c r="D114">
        <f t="shared" si="4"/>
        <v>5.9751876564839879E-2</v>
      </c>
    </row>
    <row r="115" spans="2:4" x14ac:dyDescent="0.25">
      <c r="B115">
        <f t="shared" si="5"/>
        <v>1.6025200000000008</v>
      </c>
      <c r="C115">
        <f t="shared" si="3"/>
        <v>3.3979324548914107</v>
      </c>
      <c r="D115">
        <f t="shared" si="4"/>
        <v>5.9899882024495081E-2</v>
      </c>
    </row>
    <row r="116" spans="2:4" x14ac:dyDescent="0.25">
      <c r="B116">
        <f t="shared" si="5"/>
        <v>1.6125200000000008</v>
      </c>
      <c r="C116">
        <f t="shared" si="3"/>
        <v>3.5562559395578131</v>
      </c>
      <c r="D116">
        <f t="shared" si="4"/>
        <v>6.0045102716018137E-2</v>
      </c>
    </row>
    <row r="117" spans="2:4" x14ac:dyDescent="0.25">
      <c r="B117">
        <f t="shared" si="5"/>
        <v>1.6225200000000009</v>
      </c>
      <c r="C117">
        <f t="shared" si="3"/>
        <v>3.7139863530011183</v>
      </c>
      <c r="D117">
        <f t="shared" si="4"/>
        <v>6.0187553730392279E-2</v>
      </c>
    </row>
    <row r="118" spans="2:4" x14ac:dyDescent="0.25">
      <c r="B118">
        <f t="shared" si="5"/>
        <v>1.6325200000000009</v>
      </c>
      <c r="C118">
        <f t="shared" si="3"/>
        <v>3.8711486988823598</v>
      </c>
      <c r="D118">
        <f t="shared" si="4"/>
        <v>6.0327249439584341E-2</v>
      </c>
    </row>
    <row r="119" spans="2:4" x14ac:dyDescent="0.25">
      <c r="B119">
        <f t="shared" si="5"/>
        <v>1.6425200000000009</v>
      </c>
      <c r="C119">
        <f t="shared" si="3"/>
        <v>4.0277674892470117</v>
      </c>
      <c r="D119">
        <f t="shared" si="4"/>
        <v>6.046420351357653E-2</v>
      </c>
    </row>
    <row r="120" spans="2:4" x14ac:dyDescent="0.25">
      <c r="B120">
        <f t="shared" si="5"/>
        <v>1.6525200000000009</v>
      </c>
      <c r="C120">
        <f t="shared" si="3"/>
        <v>4.1838667705603783</v>
      </c>
      <c r="D120">
        <f t="shared" si="4"/>
        <v>6.0598428936407184E-2</v>
      </c>
    </row>
    <row r="121" spans="2:4" x14ac:dyDescent="0.25">
      <c r="B121">
        <f t="shared" si="5"/>
        <v>1.6625200000000009</v>
      </c>
      <c r="C121">
        <f t="shared" si="3"/>
        <v>4.3394701486919764</v>
      </c>
      <c r="D121">
        <f t="shared" si="4"/>
        <v>6.0729938021266187E-2</v>
      </c>
    </row>
    <row r="122" spans="2:4" x14ac:dyDescent="0.25">
      <c r="B122">
        <f t="shared" si="5"/>
        <v>1.6725200000000009</v>
      </c>
      <c r="C122">
        <f t="shared" si="3"/>
        <v>4.4946008129186694</v>
      </c>
      <c r="D122">
        <f t="shared" si="4"/>
        <v>6.0858742424685308E-2</v>
      </c>
    </row>
    <row r="123" spans="2:4" x14ac:dyDescent="0.25">
      <c r="B123">
        <f t="shared" si="5"/>
        <v>1.6825200000000009</v>
      </c>
      <c r="C123">
        <f t="shared" si="3"/>
        <v>4.6492815590117598</v>
      </c>
      <c r="D123">
        <f t="shared" si="4"/>
        <v>6.0984853159864599E-2</v>
      </c>
    </row>
    <row r="124" spans="2:4" x14ac:dyDescent="0.25">
      <c r="B124">
        <f t="shared" si="5"/>
        <v>1.6925200000000009</v>
      </c>
      <c r="C124">
        <f t="shared" si="3"/>
        <v>4.8035348114696852</v>
      </c>
      <c r="D124">
        <f t="shared" si="4"/>
        <v>6.1108280609168439E-2</v>
      </c>
    </row>
    <row r="125" spans="2:4" x14ac:dyDescent="0.25">
      <c r="B125">
        <f t="shared" si="5"/>
        <v>1.7025200000000009</v>
      </c>
      <c r="C125">
        <f t="shared" si="3"/>
        <v>4.9573826449540306</v>
      </c>
      <c r="D125">
        <f t="shared" si="4"/>
        <v>6.122903453582676E-2</v>
      </c>
    </row>
    <row r="126" spans="2:4" x14ac:dyDescent="0.25">
      <c r="B126">
        <f t="shared" si="5"/>
        <v>1.7125200000000009</v>
      </c>
      <c r="C126">
        <f t="shared" si="3"/>
        <v>5.1108468049835523</v>
      </c>
      <c r="D126">
        <f t="shared" si="4"/>
        <v>6.1347124094870531E-2</v>
      </c>
    </row>
    <row r="127" spans="2:4" x14ac:dyDescent="0.25">
      <c r="B127">
        <f t="shared" si="5"/>
        <v>1.7225200000000009</v>
      </c>
      <c r="C127">
        <f t="shared" si="3"/>
        <v>5.2639487279376294</v>
      </c>
      <c r="D127">
        <f t="shared" si="4"/>
        <v>6.1462557843331642E-2</v>
      </c>
    </row>
    <row r="128" spans="2:4" x14ac:dyDescent="0.25">
      <c r="B128">
        <f t="shared" si="5"/>
        <v>1.7325200000000009</v>
      </c>
      <c r="C128">
        <f t="shared" si="3"/>
        <v>5.4167095604179742</v>
      </c>
      <c r="D128">
        <f t="shared" si="4"/>
        <v>6.1575343749732385E-2</v>
      </c>
    </row>
    <row r="129" spans="2:4" x14ac:dyDescent="0.25">
      <c r="B129">
        <f t="shared" si="5"/>
        <v>1.742520000000001</v>
      </c>
      <c r="C129">
        <f t="shared" si="3"/>
        <v>5.5691501780147199</v>
      </c>
      <c r="D129">
        <f t="shared" si="4"/>
        <v>6.1685489202889757E-2</v>
      </c>
    </row>
    <row r="130" spans="2:4" x14ac:dyDescent="0.25">
      <c r="B130">
        <f t="shared" si="5"/>
        <v>1.752520000000001</v>
      </c>
      <c r="C130">
        <f t="shared" si="3"/>
        <v>5.7212912035207779</v>
      </c>
      <c r="D130">
        <f t="shared" si="4"/>
        <v>6.1793001020056304E-2</v>
      </c>
    </row>
    <row r="131" spans="2:4" x14ac:dyDescent="0.25">
      <c r="B131">
        <f t="shared" si="5"/>
        <v>1.762520000000001</v>
      </c>
      <c r="C131">
        <f t="shared" si="3"/>
        <v>5.8731530246360979</v>
      </c>
      <c r="D131">
        <f t="shared" si="4"/>
        <v>6.1897885454418815E-2</v>
      </c>
    </row>
    <row r="132" spans="2:4" x14ac:dyDescent="0.25">
      <c r="B132">
        <f t="shared" si="5"/>
        <v>1.772520000000001</v>
      </c>
      <c r="C132">
        <f t="shared" si="3"/>
        <v>6.0247558112016444</v>
      </c>
      <c r="D132">
        <f t="shared" si="4"/>
        <v>6.2000148201972763E-2</v>
      </c>
    </row>
    <row r="133" spans="2:4" x14ac:dyDescent="0.25">
      <c r="B133">
        <f t="shared" si="5"/>
        <v>1.782520000000001</v>
      </c>
      <c r="C133">
        <f t="shared" si="3"/>
        <v>6.1761195320009437</v>
      </c>
      <c r="D133">
        <f t="shared" si="4"/>
        <v>6.2099794407790621E-2</v>
      </c>
    </row>
    <row r="134" spans="2:4" x14ac:dyDescent="0.25">
      <c r="B134">
        <f t="shared" si="5"/>
        <v>1.792520000000001</v>
      </c>
      <c r="C134">
        <f t="shared" si="3"/>
        <v>6.3272639711656016</v>
      </c>
      <c r="D134">
        <f t="shared" si="4"/>
        <v>6.2196828671698665E-2</v>
      </c>
    </row>
    <row r="135" spans="2:4" x14ac:dyDescent="0.25">
      <c r="B135">
        <f t="shared" si="5"/>
        <v>1.802520000000001</v>
      </c>
      <c r="C135">
        <f t="shared" si="3"/>
        <v>6.4782087442195326</v>
      </c>
      <c r="D135">
        <f t="shared" si="4"/>
        <v>6.2291255053377403E-2</v>
      </c>
    </row>
    <row r="136" spans="2:4" x14ac:dyDescent="0.25">
      <c r="B136">
        <f t="shared" si="5"/>
        <v>1.812520000000001</v>
      </c>
      <c r="C136">
        <f t="shared" si="3"/>
        <v>6.6289733137955249</v>
      </c>
      <c r="D136">
        <f t="shared" si="4"/>
        <v>6.2383077076896859E-2</v>
      </c>
    </row>
    <row r="137" spans="2:4" x14ac:dyDescent="0.25">
      <c r="B137">
        <f t="shared" si="5"/>
        <v>1.822520000000001</v>
      </c>
      <c r="C137">
        <f t="shared" si="3"/>
        <v>6.7795770050562894</v>
      </c>
      <c r="D137">
        <f t="shared" si="4"/>
        <v>6.2472297734699471E-2</v>
      </c>
    </row>
    <row r="138" spans="2:4" x14ac:dyDescent="0.25">
      <c r="B138">
        <f t="shared" si="5"/>
        <v>1.832520000000001</v>
      </c>
      <c r="C138">
        <f t="shared" si="3"/>
        <v>6.9300390208513791</v>
      </c>
      <c r="D138">
        <f t="shared" si="4"/>
        <v>6.2558919491038784E-2</v>
      </c>
    </row>
    <row r="139" spans="2:4" x14ac:dyDescent="0.25">
      <c r="B139">
        <f t="shared" si="5"/>
        <v>1.842520000000001</v>
      </c>
      <c r="C139">
        <f t="shared" si="3"/>
        <v>7.0803784566400765</v>
      </c>
      <c r="D139">
        <f t="shared" si="4"/>
        <v>6.2642944284884192E-2</v>
      </c>
    </row>
    <row r="140" spans="2:4" x14ac:dyDescent="0.25">
      <c r="B140">
        <f t="shared" si="5"/>
        <v>1.8525200000000011</v>
      </c>
      <c r="C140">
        <f t="shared" si="3"/>
        <v>7.2306143152098512</v>
      </c>
      <c r="D140">
        <f t="shared" si="4"/>
        <v>6.272437353229729E-2</v>
      </c>
    </row>
    <row r="141" spans="2:4" x14ac:dyDescent="0.25">
      <c r="B141">
        <f t="shared" si="5"/>
        <v>1.8625200000000011</v>
      </c>
      <c r="C141">
        <f t="shared" si="3"/>
        <v>7.3807655212189065</v>
      </c>
      <c r="D141">
        <f t="shared" si="4"/>
        <v>6.2803208128287408E-2</v>
      </c>
    </row>
    <row r="142" spans="2:4" x14ac:dyDescent="0.25">
      <c r="B142">
        <f t="shared" si="5"/>
        <v>1.8725200000000011</v>
      </c>
      <c r="C142">
        <f t="shared" si="3"/>
        <v>7.5308509355910571</v>
      </c>
      <c r="D142">
        <f t="shared" si="4"/>
        <v>6.2879448448149813E-2</v>
      </c>
    </row>
    <row r="143" spans="2:4" x14ac:dyDescent="0.25">
      <c r="B143">
        <f t="shared" si="5"/>
        <v>1.8825200000000011</v>
      </c>
      <c r="C143">
        <f t="shared" si="3"/>
        <v>7.6808893697903322</v>
      </c>
      <c r="D143">
        <f t="shared" si="4"/>
        <v>6.2953094348291327E-2</v>
      </c>
    </row>
    <row r="144" spans="2:4" x14ac:dyDescent="0.25">
      <c r="B144">
        <f t="shared" si="5"/>
        <v>1.8925200000000011</v>
      </c>
      <c r="C144">
        <f t="shared" si="3"/>
        <v>7.8308996000025566</v>
      </c>
      <c r="D144">
        <f t="shared" si="4"/>
        <v>6.3024145166544795E-2</v>
      </c>
    </row>
    <row r="145" spans="2:4" x14ac:dyDescent="0.25">
      <c r="B145">
        <f t="shared" si="5"/>
        <v>1.9025200000000011</v>
      </c>
      <c r="C145">
        <f t="shared" si="3"/>
        <v>7.9809003812506054</v>
      </c>
      <c r="D145">
        <f t="shared" si="4"/>
        <v>6.3092599721974577E-2</v>
      </c>
    </row>
    <row r="146" spans="2:4" x14ac:dyDescent="0.25">
      <c r="B146">
        <f t="shared" si="5"/>
        <v>1.9125200000000011</v>
      </c>
      <c r="C146">
        <f t="shared" si="3"/>
        <v>8.1309104614699752</v>
      </c>
      <c r="D146">
        <f t="shared" si="4"/>
        <v>6.3158456314172398E-2</v>
      </c>
    </row>
    <row r="147" spans="2:4" x14ac:dyDescent="0.25">
      <c r="B147">
        <f t="shared" si="5"/>
        <v>1.9225200000000011</v>
      </c>
      <c r="C147">
        <f t="shared" ref="C147:C210" si="6">$C$12*LN((B147-$C$7)/($C$7+$C$8-B147))+$C$11</f>
        <v>8.2809485955710205</v>
      </c>
      <c r="D147">
        <f t="shared" si="4"/>
        <v>6.3221712722043272E-2</v>
      </c>
    </row>
    <row r="148" spans="2:4" x14ac:dyDescent="0.25">
      <c r="B148">
        <f t="shared" si="5"/>
        <v>1.9325200000000011</v>
      </c>
      <c r="C148">
        <f t="shared" si="6"/>
        <v>8.4310335595143293</v>
      </c>
      <c r="D148">
        <f t="shared" ref="D148:D211" si="7">(B148-$C$14)/C148</f>
        <v>6.3282366202078444E-2</v>
      </c>
    </row>
    <row r="149" spans="2:4" x14ac:dyDescent="0.25">
      <c r="B149">
        <f t="shared" ref="B149:B212" si="8">B148+0.01</f>
        <v>1.9425200000000011</v>
      </c>
      <c r="C149">
        <f t="shared" si="6"/>
        <v>8.5811841644255331</v>
      </c>
      <c r="D149">
        <f t="shared" si="7"/>
        <v>6.3340413486113051E-2</v>
      </c>
    </row>
    <row r="150" spans="2:4" x14ac:dyDescent="0.25">
      <c r="B150">
        <f t="shared" si="8"/>
        <v>1.9525200000000011</v>
      </c>
      <c r="C150">
        <f t="shared" si="6"/>
        <v>8.7314192707762732</v>
      </c>
      <c r="D150">
        <f t="shared" si="7"/>
        <v>6.3395850778562635E-2</v>
      </c>
    </row>
    <row r="151" spans="2:4" x14ac:dyDescent="0.25">
      <c r="B151">
        <f t="shared" si="8"/>
        <v>1.9625200000000012</v>
      </c>
      <c r="C151">
        <f t="shared" si="6"/>
        <v>8.8817578026579387</v>
      </c>
      <c r="D151">
        <f t="shared" si="7"/>
        <v>6.344867375313433E-2</v>
      </c>
    </row>
    <row r="152" spans="2:4" x14ac:dyDescent="0.25">
      <c r="B152">
        <f t="shared" si="8"/>
        <v>1.9725200000000012</v>
      </c>
      <c r="C152">
        <f t="shared" si="6"/>
        <v>9.0322187621754697</v>
      </c>
      <c r="D152">
        <f t="shared" si="7"/>
        <v>6.349887754900424E-2</v>
      </c>
    </row>
    <row r="153" spans="2:4" x14ac:dyDescent="0.25">
      <c r="B153">
        <f t="shared" si="8"/>
        <v>1.9825200000000012</v>
      </c>
      <c r="C153">
        <f t="shared" si="6"/>
        <v>9.1828212439886308</v>
      </c>
      <c r="D153">
        <f t="shared" si="7"/>
        <v>6.3546456766453999E-2</v>
      </c>
    </row>
    <row r="154" spans="2:4" x14ac:dyDescent="0.25">
      <c r="B154">
        <f t="shared" si="8"/>
        <v>1.9925200000000012</v>
      </c>
      <c r="C154">
        <f t="shared" si="6"/>
        <v>9.3335844500289245</v>
      </c>
      <c r="D154">
        <f t="shared" si="7"/>
        <v>6.3591405461956199E-2</v>
      </c>
    </row>
    <row r="155" spans="2:4" x14ac:dyDescent="0.25">
      <c r="B155">
        <f t="shared" si="8"/>
        <v>2.002520000000001</v>
      </c>
      <c r="C155">
        <f t="shared" si="6"/>
        <v>9.4845277044207528</v>
      </c>
      <c r="D155">
        <f t="shared" si="7"/>
        <v>6.3633717142698595E-2</v>
      </c>
    </row>
    <row r="156" spans="2:4" x14ac:dyDescent="0.25">
      <c r="B156">
        <f t="shared" si="8"/>
        <v>2.0125200000000008</v>
      </c>
      <c r="C156">
        <f t="shared" si="6"/>
        <v>9.6356704686363113</v>
      </c>
      <c r="D156">
        <f t="shared" si="7"/>
        <v>6.3673384760534371E-2</v>
      </c>
    </row>
    <row r="157" spans="2:4" x14ac:dyDescent="0.25">
      <c r="B157">
        <f t="shared" si="8"/>
        <v>2.0225200000000005</v>
      </c>
      <c r="C157">
        <f t="shared" si="6"/>
        <v>9.7870323569144553</v>
      </c>
      <c r="D157">
        <f t="shared" si="7"/>
        <v>6.3710400705345116E-2</v>
      </c>
    </row>
    <row r="158" spans="2:4" x14ac:dyDescent="0.25">
      <c r="B158">
        <f t="shared" si="8"/>
        <v>2.0325200000000003</v>
      </c>
      <c r="C158">
        <f t="shared" si="6"/>
        <v>9.9386331519747131</v>
      </c>
      <c r="D158">
        <f t="shared" si="7"/>
        <v>6.3744756797801755E-2</v>
      </c>
    </row>
    <row r="159" spans="2:4" x14ac:dyDescent="0.25">
      <c r="B159">
        <f t="shared" si="8"/>
        <v>2.0425200000000001</v>
      </c>
      <c r="C159">
        <f t="shared" si="6"/>
        <v>10.090492821058808</v>
      </c>
      <c r="D159">
        <f t="shared" si="7"/>
        <v>6.3776444281506431E-2</v>
      </c>
    </row>
    <row r="160" spans="2:4" x14ac:dyDescent="0.25">
      <c r="B160">
        <f t="shared" si="8"/>
        <v>2.0525199999999999</v>
      </c>
      <c r="C160">
        <f t="shared" si="6"/>
        <v>10.242631532333125</v>
      </c>
      <c r="D160">
        <f t="shared" si="7"/>
        <v>6.3805453814497551E-2</v>
      </c>
    </row>
    <row r="161" spans="2:4" x14ac:dyDescent="0.25">
      <c r="B161">
        <f t="shared" si="8"/>
        <v>2.0625199999999997</v>
      </c>
      <c r="C161">
        <f t="shared" si="6"/>
        <v>10.395069671686961</v>
      </c>
      <c r="D161">
        <f t="shared" si="7"/>
        <v>6.383177546009805E-2</v>
      </c>
    </row>
    <row r="162" spans="2:4" x14ac:dyDescent="0.25">
      <c r="B162">
        <f t="shared" si="8"/>
        <v>2.0725199999999995</v>
      </c>
      <c r="C162">
        <f t="shared" si="6"/>
        <v>10.547827859962885</v>
      </c>
      <c r="D162">
        <f t="shared" si="7"/>
        <v>6.3855398677085271E-2</v>
      </c>
    </row>
    <row r="163" spans="2:4" x14ac:dyDescent="0.25">
      <c r="B163">
        <f t="shared" si="8"/>
        <v>2.0825199999999993</v>
      </c>
      <c r="C163">
        <f t="shared" si="6"/>
        <v>10.700926970657088</v>
      </c>
      <c r="D163">
        <f t="shared" si="7"/>
        <v>6.3876312309159189E-2</v>
      </c>
    </row>
    <row r="164" spans="2:4" x14ac:dyDescent="0.25">
      <c r="B164">
        <f t="shared" si="8"/>
        <v>2.092519999999999</v>
      </c>
      <c r="C164">
        <f t="shared" si="6"/>
        <v>10.854388148129484</v>
      </c>
      <c r="D164">
        <f t="shared" si="7"/>
        <v>6.3894504573683633E-2</v>
      </c>
    </row>
    <row r="165" spans="2:4" x14ac:dyDescent="0.25">
      <c r="B165">
        <f t="shared" si="8"/>
        <v>2.1025199999999988</v>
      </c>
      <c r="C165">
        <f t="shared" si="6"/>
        <v>11.008232826365234</v>
      </c>
      <c r="D165">
        <f t="shared" si="7"/>
        <v>6.3909963049672724E-2</v>
      </c>
    </row>
    <row r="166" spans="2:4" x14ac:dyDescent="0.25">
      <c r="B166">
        <f t="shared" si="8"/>
        <v>2.1125199999999986</v>
      </c>
      <c r="C166">
        <f t="shared" si="6"/>
        <v>11.162482748331486</v>
      </c>
      <c r="D166">
        <f t="shared" si="7"/>
        <v>6.3922674664993517E-2</v>
      </c>
    </row>
    <row r="167" spans="2:4" x14ac:dyDescent="0.25">
      <c r="B167">
        <f t="shared" si="8"/>
        <v>2.1225199999999984</v>
      </c>
      <c r="C167">
        <f t="shared" si="6"/>
        <v>11.317159985975533</v>
      </c>
      <c r="D167">
        <f t="shared" si="7"/>
        <v>6.3932625682752306E-2</v>
      </c>
    </row>
    <row r="168" spans="2:4" x14ac:dyDescent="0.25">
      <c r="B168">
        <f t="shared" si="8"/>
        <v>2.1325199999999982</v>
      </c>
      <c r="C168">
        <f t="shared" si="6"/>
        <v>11.47228696091307</v>
      </c>
      <c r="D168">
        <f t="shared" si="7"/>
        <v>6.3939801686830736E-2</v>
      </c>
    </row>
    <row r="169" spans="2:4" x14ac:dyDescent="0.25">
      <c r="B169">
        <f t="shared" si="8"/>
        <v>2.142519999999998</v>
      </c>
      <c r="C169">
        <f t="shared" si="6"/>
        <v>11.627886465858111</v>
      </c>
      <c r="D169">
        <f t="shared" si="7"/>
        <v>6.3944187566534208E-2</v>
      </c>
    </row>
    <row r="170" spans="2:4" x14ac:dyDescent="0.25">
      <c r="B170">
        <f t="shared" si="8"/>
        <v>2.1525199999999978</v>
      </c>
      <c r="C170">
        <f t="shared" si="6"/>
        <v>11.783981686849032</v>
      </c>
      <c r="D170">
        <f t="shared" si="7"/>
        <v>6.3945767500313083E-2</v>
      </c>
    </row>
    <row r="171" spans="2:4" x14ac:dyDescent="0.25">
      <c r="B171">
        <f t="shared" si="8"/>
        <v>2.1625199999999976</v>
      </c>
      <c r="C171">
        <f t="shared" si="6"/>
        <v>11.940596226328639</v>
      </c>
      <c r="D171">
        <f t="shared" si="7"/>
        <v>6.3944524938513783E-2</v>
      </c>
    </row>
    <row r="172" spans="2:4" x14ac:dyDescent="0.25">
      <c r="B172">
        <f t="shared" si="8"/>
        <v>2.1725199999999973</v>
      </c>
      <c r="C172">
        <f t="shared" si="6"/>
        <v>12.097754127139677</v>
      </c>
      <c r="D172">
        <f t="shared" si="7"/>
        <v>6.3940442585113541E-2</v>
      </c>
    </row>
    <row r="173" spans="2:4" x14ac:dyDescent="0.25">
      <c r="B173">
        <f t="shared" si="8"/>
        <v>2.1825199999999971</v>
      </c>
      <c r="C173">
        <f t="shared" si="6"/>
        <v>12.255479897501125</v>
      </c>
      <c r="D173">
        <f t="shared" si="7"/>
        <v>6.3933502378389656E-2</v>
      </c>
    </row>
    <row r="174" spans="2:4" x14ac:dyDescent="0.25">
      <c r="B174">
        <f t="shared" si="8"/>
        <v>2.1925199999999969</v>
      </c>
      <c r="C174">
        <f t="shared" si="6"/>
        <v>12.413798537034866</v>
      </c>
      <c r="D174">
        <f t="shared" si="7"/>
        <v>6.3923685470469768E-2</v>
      </c>
    </row>
    <row r="175" spans="2:4" x14ac:dyDescent="0.25">
      <c r="B175">
        <f t="shared" si="8"/>
        <v>2.2025199999999967</v>
      </c>
      <c r="C175">
        <f t="shared" si="6"/>
        <v>12.572735563917009</v>
      </c>
      <c r="D175">
        <f t="shared" si="7"/>
        <v>6.391097220570624E-2</v>
      </c>
    </row>
    <row r="176" spans="2:4" x14ac:dyDescent="0.25">
      <c r="B176">
        <f t="shared" si="8"/>
        <v>2.2125199999999965</v>
      </c>
      <c r="C176">
        <f t="shared" si="6"/>
        <v>12.732317043233074</v>
      </c>
      <c r="D176">
        <f t="shared" si="7"/>
        <v>6.3895342097813154E-2</v>
      </c>
    </row>
    <row r="177" spans="2:4" x14ac:dyDescent="0.25">
      <c r="B177">
        <f t="shared" si="8"/>
        <v>2.2225199999999963</v>
      </c>
      <c r="C177">
        <f t="shared" si="6"/>
        <v>12.892569616621859</v>
      </c>
      <c r="D177">
        <f t="shared" si="7"/>
        <v>6.3876773805699921E-2</v>
      </c>
    </row>
    <row r="178" spans="2:4" x14ac:dyDescent="0.25">
      <c r="B178">
        <f t="shared" si="8"/>
        <v>2.2325199999999961</v>
      </c>
      <c r="C178">
        <f t="shared" si="6"/>
        <v>13.053520533298689</v>
      </c>
      <c r="D178">
        <f t="shared" si="7"/>
        <v>6.3855245107930669E-2</v>
      </c>
    </row>
    <row r="179" spans="2:4" x14ac:dyDescent="0.25">
      <c r="B179">
        <f t="shared" si="8"/>
        <v>2.2425199999999959</v>
      </c>
      <c r="C179">
        <f t="shared" si="6"/>
        <v>13.215197682555299</v>
      </c>
      <c r="D179">
        <f t="shared" si="7"/>
        <v>6.3830732875733029E-2</v>
      </c>
    </row>
    <row r="180" spans="2:4" x14ac:dyDescent="0.25">
      <c r="B180">
        <f t="shared" si="8"/>
        <v>2.2525199999999956</v>
      </c>
      <c r="C180">
        <f t="shared" si="6"/>
        <v>13.377629627840729</v>
      </c>
      <c r="D180">
        <f t="shared" si="7"/>
        <v>6.3803213044474283E-2</v>
      </c>
    </row>
    <row r="181" spans="2:4" x14ac:dyDescent="0.25">
      <c r="B181">
        <f t="shared" si="8"/>
        <v>2.2625199999999954</v>
      </c>
      <c r="C181">
        <f t="shared" si="6"/>
        <v>13.540845642535281</v>
      </c>
      <c r="D181">
        <f t="shared" si="7"/>
        <v>6.377266058351666E-2</v>
      </c>
    </row>
    <row r="182" spans="2:4" x14ac:dyDescent="0.25">
      <c r="B182">
        <f t="shared" si="8"/>
        <v>2.2725199999999952</v>
      </c>
      <c r="C182">
        <f t="shared" si="6"/>
        <v>13.704875747538107</v>
      </c>
      <c r="D182">
        <f t="shared" si="7"/>
        <v>6.3739049464356615E-2</v>
      </c>
    </row>
    <row r="183" spans="2:4" x14ac:dyDescent="0.25">
      <c r="B183">
        <f t="shared" si="8"/>
        <v>2.282519999999995</v>
      </c>
      <c r="C183">
        <f t="shared" si="6"/>
        <v>13.8697507507982</v>
      </c>
      <c r="D183">
        <f t="shared" si="7"/>
        <v>6.3702352626945763E-2</v>
      </c>
    </row>
    <row r="184" spans="2:4" x14ac:dyDescent="0.25">
      <c r="B184">
        <f t="shared" si="8"/>
        <v>2.2925199999999948</v>
      </c>
      <c r="C184">
        <f t="shared" si="6"/>
        <v>14.035502288928642</v>
      </c>
      <c r="D184">
        <f t="shared" si="7"/>
        <v>6.3662541944082982E-2</v>
      </c>
    </row>
    <row r="185" spans="2:4" x14ac:dyDescent="0.25">
      <c r="B185">
        <f t="shared" si="8"/>
        <v>2.3025199999999946</v>
      </c>
      <c r="C185">
        <f t="shared" si="6"/>
        <v>14.202162871055023</v>
      </c>
      <c r="D185">
        <f t="shared" si="7"/>
        <v>6.3619588183758943E-2</v>
      </c>
    </row>
    <row r="186" spans="2:4" x14ac:dyDescent="0.25">
      <c r="B186">
        <f t="shared" si="8"/>
        <v>2.3125199999999944</v>
      </c>
      <c r="C186">
        <f t="shared" si="6"/>
        <v>14.369765925061008</v>
      </c>
      <c r="D186">
        <f t="shared" si="7"/>
        <v>6.3573460969324272E-2</v>
      </c>
    </row>
    <row r="187" spans="2:4" x14ac:dyDescent="0.25">
      <c r="B187">
        <f t="shared" si="8"/>
        <v>2.3225199999999941</v>
      </c>
      <c r="C187">
        <f t="shared" si="6"/>
        <v>14.538345846407285</v>
      </c>
      <c r="D187">
        <f t="shared" si="7"/>
        <v>6.3524128737342964E-2</v>
      </c>
    </row>
    <row r="188" spans="2:4" x14ac:dyDescent="0.25">
      <c r="B188">
        <f t="shared" si="8"/>
        <v>2.3325199999999939</v>
      </c>
      <c r="C188">
        <f t="shared" si="6"/>
        <v>14.70793804971464</v>
      </c>
      <c r="D188">
        <f t="shared" si="7"/>
        <v>6.3471558692981017E-2</v>
      </c>
    </row>
    <row r="189" spans="2:4" x14ac:dyDescent="0.25">
      <c r="B189">
        <f t="shared" si="8"/>
        <v>2.3425199999999937</v>
      </c>
      <c r="C189">
        <f t="shared" si="6"/>
        <v>14.878579023317844</v>
      </c>
      <c r="D189">
        <f t="shared" si="7"/>
        <v>6.3415716762768373E-2</v>
      </c>
    </row>
    <row r="190" spans="2:4" x14ac:dyDescent="0.25">
      <c r="B190">
        <f t="shared" si="8"/>
        <v>2.3525199999999935</v>
      </c>
      <c r="C190">
        <f t="shared" si="6"/>
        <v>15.050306387014587</v>
      </c>
      <c r="D190">
        <f t="shared" si="7"/>
        <v>6.3356567544558581E-2</v>
      </c>
    </row>
    <row r="191" spans="2:4" x14ac:dyDescent="0.25">
      <c r="B191">
        <f t="shared" si="8"/>
        <v>2.3625199999999933</v>
      </c>
      <c r="C191">
        <f t="shared" si="6"/>
        <v>15.223158953252895</v>
      </c>
      <c r="D191">
        <f t="shared" si="7"/>
        <v>6.329407425449643E-2</v>
      </c>
    </row>
    <row r="192" spans="2:4" x14ac:dyDescent="0.25">
      <c r="B192">
        <f t="shared" si="8"/>
        <v>2.3725199999999931</v>
      </c>
      <c r="C192">
        <f t="shared" si="6"/>
        <v>15.397176792021769</v>
      </c>
      <c r="D192">
        <f t="shared" si="7"/>
        <v>6.322819867078748E-2</v>
      </c>
    </row>
    <row r="193" spans="2:4" x14ac:dyDescent="0.25">
      <c r="B193">
        <f t="shared" si="8"/>
        <v>2.3825199999999929</v>
      </c>
      <c r="C193">
        <f t="shared" si="6"/>
        <v>15.572401299733123</v>
      </c>
      <c r="D193">
        <f t="shared" si="7"/>
        <v>6.315890107404605E-2</v>
      </c>
    </row>
    <row r="194" spans="2:4" x14ac:dyDescent="0.25">
      <c r="B194">
        <f t="shared" si="8"/>
        <v>2.3925199999999927</v>
      </c>
      <c r="C194">
        <f t="shared" si="6"/>
        <v>15.748875272408927</v>
      </c>
      <c r="D194">
        <f t="shared" si="7"/>
        <v>6.3086140183979011E-2</v>
      </c>
    </row>
    <row r="195" spans="2:4" x14ac:dyDescent="0.25">
      <c r="B195">
        <f t="shared" si="8"/>
        <v>2.4025199999999924</v>
      </c>
      <c r="C195">
        <f t="shared" si="6"/>
        <v>15.926642983516016</v>
      </c>
      <c r="D195">
        <f t="shared" si="7"/>
        <v>6.3009873092141497E-2</v>
      </c>
    </row>
    <row r="196" spans="2:4" x14ac:dyDescent="0.25">
      <c r="B196">
        <f t="shared" si="8"/>
        <v>2.4125199999999922</v>
      </c>
      <c r="C196">
        <f t="shared" si="6"/>
        <v>16.105750266822501</v>
      </c>
      <c r="D196">
        <f t="shared" si="7"/>
        <v>6.2930055190477632E-2</v>
      </c>
    </row>
    <row r="197" spans="2:4" x14ac:dyDescent="0.25">
      <c r="B197">
        <f t="shared" si="8"/>
        <v>2.422519999999992</v>
      </c>
      <c r="C197">
        <f t="shared" si="6"/>
        <v>16.286244604684825</v>
      </c>
      <c r="D197">
        <f t="shared" si="7"/>
        <v>6.2846640095333223E-2</v>
      </c>
    </row>
    <row r="198" spans="2:4" x14ac:dyDescent="0.25">
      <c r="B198">
        <f t="shared" si="8"/>
        <v>2.4325199999999918</v>
      </c>
      <c r="C198">
        <f t="shared" si="6"/>
        <v>16.468175222213102</v>
      </c>
      <c r="D198">
        <f t="shared" si="7"/>
        <v>6.2759579566599735E-2</v>
      </c>
    </row>
    <row r="199" spans="2:4" x14ac:dyDescent="0.25">
      <c r="B199">
        <f t="shared" si="8"/>
        <v>2.4425199999999916</v>
      </c>
      <c r="C199">
        <f t="shared" si="6"/>
        <v>16.651593187805545</v>
      </c>
      <c r="D199">
        <f t="shared" si="7"/>
        <v>6.2668823421617184E-2</v>
      </c>
    </row>
    <row r="200" spans="2:4" x14ac:dyDescent="0.25">
      <c r="B200">
        <f t="shared" si="8"/>
        <v>2.4525199999999914</v>
      </c>
      <c r="C200">
        <f t="shared" si="6"/>
        <v>16.836551520590668</v>
      </c>
      <c r="D200">
        <f t="shared" si="7"/>
        <v>6.2574319443428894E-2</v>
      </c>
    </row>
    <row r="201" spans="2:4" x14ac:dyDescent="0.25">
      <c r="B201">
        <f t="shared" si="8"/>
        <v>2.4625199999999912</v>
      </c>
      <c r="C201">
        <f t="shared" si="6"/>
        <v>17.023105305369178</v>
      </c>
      <c r="D201">
        <f t="shared" si="7"/>
        <v>6.2476013282943388E-2</v>
      </c>
    </row>
    <row r="202" spans="2:4" x14ac:dyDescent="0.25">
      <c r="B202">
        <f t="shared" si="8"/>
        <v>2.4725199999999909</v>
      </c>
      <c r="C202">
        <f t="shared" si="6"/>
        <v>17.211311815707077</v>
      </c>
      <c r="D202">
        <f t="shared" si="7"/>
        <v>6.2373848354515184E-2</v>
      </c>
    </row>
    <row r="203" spans="2:4" x14ac:dyDescent="0.25">
      <c r="B203">
        <f t="shared" si="8"/>
        <v>2.4825199999999907</v>
      </c>
      <c r="C203">
        <f t="shared" si="6"/>
        <v>17.401230645897748</v>
      </c>
      <c r="D203">
        <f t="shared" si="7"/>
        <v>6.2267765724410215E-2</v>
      </c>
    </row>
    <row r="204" spans="2:4" x14ac:dyDescent="0.25">
      <c r="B204">
        <f t="shared" si="8"/>
        <v>2.4925199999999905</v>
      </c>
      <c r="C204">
        <f t="shared" si="6"/>
        <v>17.592923852585272</v>
      </c>
      <c r="D204">
        <f t="shared" si="7"/>
        <v>6.2157703991567809E-2</v>
      </c>
    </row>
    <row r="205" spans="2:4" x14ac:dyDescent="0.25">
      <c r="B205">
        <f t="shared" si="8"/>
        <v>2.5025199999999903</v>
      </c>
      <c r="C205">
        <f t="shared" si="6"/>
        <v>17.786456106924341</v>
      </c>
      <c r="D205">
        <f t="shared" si="7"/>
        <v>6.2043599160013493E-2</v>
      </c>
    </row>
    <row r="206" spans="2:4" x14ac:dyDescent="0.25">
      <c r="B206">
        <f t="shared" si="8"/>
        <v>2.5125199999999901</v>
      </c>
      <c r="C206">
        <f t="shared" si="6"/>
        <v>17.981894858245568</v>
      </c>
      <c r="D206">
        <f t="shared" si="7"/>
        <v>6.1925384502211002E-2</v>
      </c>
    </row>
    <row r="207" spans="2:4" x14ac:dyDescent="0.25">
      <c r="B207">
        <f t="shared" si="8"/>
        <v>2.5225199999999899</v>
      </c>
      <c r="C207">
        <f t="shared" si="6"/>
        <v>18.179310510300041</v>
      </c>
      <c r="D207">
        <f t="shared" si="7"/>
        <v>6.1802990412568953E-2</v>
      </c>
    </row>
    <row r="208" spans="2:4" x14ac:dyDescent="0.25">
      <c r="B208">
        <f t="shared" si="8"/>
        <v>2.5325199999999897</v>
      </c>
      <c r="C208">
        <f t="shared" si="6"/>
        <v>18.378776611275232</v>
      </c>
      <c r="D208">
        <f t="shared" si="7"/>
        <v>6.1676344250235472E-2</v>
      </c>
    </row>
    <row r="209" spans="2:4" x14ac:dyDescent="0.25">
      <c r="B209">
        <f t="shared" si="8"/>
        <v>2.5425199999999895</v>
      </c>
      <c r="C209">
        <f t="shared" si="6"/>
        <v>18.580370058907647</v>
      </c>
      <c r="D209">
        <f t="shared" si="7"/>
        <v>6.1545370170222345E-2</v>
      </c>
    </row>
    <row r="210" spans="2:4" x14ac:dyDescent="0.25">
      <c r="B210">
        <f t="shared" si="8"/>
        <v>2.5525199999999892</v>
      </c>
      <c r="C210">
        <f t="shared" si="6"/>
        <v>18.784171322168493</v>
      </c>
      <c r="D210">
        <f t="shared" si="7"/>
        <v>6.1409988941796965E-2</v>
      </c>
    </row>
    <row r="211" spans="2:4" x14ac:dyDescent="0.25">
      <c r="B211">
        <f t="shared" si="8"/>
        <v>2.562519999999989</v>
      </c>
      <c r="C211">
        <f t="shared" ref="C211:C271" si="9">$C$12*LN((B211-$C$7)/($C$7+$C$8-B211))+$C$11</f>
        <v>18.990264681169201</v>
      </c>
      <c r="D211">
        <f t="shared" si="7"/>
        <v>6.1270117752963808E-2</v>
      </c>
    </row>
    <row r="212" spans="2:4" x14ac:dyDescent="0.25">
      <c r="B212">
        <f t="shared" si="8"/>
        <v>2.5725199999999888</v>
      </c>
      <c r="C212">
        <f t="shared" si="9"/>
        <v>19.198738487127383</v>
      </c>
      <c r="D212">
        <f t="shared" ref="D212:D271" si="10">(B212-$C$14)/C212</f>
        <v>6.1125669999725962E-2</v>
      </c>
    </row>
    <row r="213" spans="2:4" x14ac:dyDescent="0.25">
      <c r="B213">
        <f t="shared" ref="B213:B271" si="11">B212+0.01</f>
        <v>2.5825199999999886</v>
      </c>
      <c r="C213">
        <f t="shared" si="9"/>
        <v>19.409685444453849</v>
      </c>
      <c r="D213">
        <f t="shared" si="10"/>
        <v>6.0976555058668988E-2</v>
      </c>
    </row>
    <row r="214" spans="2:4" x14ac:dyDescent="0.25">
      <c r="B214">
        <f t="shared" si="11"/>
        <v>2.5925199999999884</v>
      </c>
      <c r="C214">
        <f t="shared" si="9"/>
        <v>19.623202917272124</v>
      </c>
      <c r="D214">
        <f t="shared" si="10"/>
        <v>6.0822678041241127E-2</v>
      </c>
    </row>
    <row r="215" spans="2:4" x14ac:dyDescent="0.25">
      <c r="B215">
        <f t="shared" si="11"/>
        <v>2.6025199999999882</v>
      </c>
      <c r="C215">
        <f t="shared" si="9"/>
        <v>19.839393262968144</v>
      </c>
      <c r="D215">
        <f t="shared" si="10"/>
        <v>6.0663939527913088E-2</v>
      </c>
    </row>
    <row r="216" spans="2:4" x14ac:dyDescent="0.25">
      <c r="B216">
        <f t="shared" si="11"/>
        <v>2.612519999999988</v>
      </c>
      <c r="C216">
        <f t="shared" si="9"/>
        <v>20.058364195695422</v>
      </c>
      <c r="D216">
        <f t="shared" si="10"/>
        <v>6.0500235280183695E-2</v>
      </c>
    </row>
    <row r="217" spans="2:4" x14ac:dyDescent="0.25">
      <c r="B217">
        <f t="shared" si="11"/>
        <v>2.6225199999999877</v>
      </c>
      <c r="C217">
        <f t="shared" si="9"/>
        <v>20.280229183136477</v>
      </c>
      <c r="D217">
        <f t="shared" si="10"/>
        <v>6.0331455928150271E-2</v>
      </c>
    </row>
    <row r="218" spans="2:4" x14ac:dyDescent="0.25">
      <c r="B218">
        <f t="shared" si="11"/>
        <v>2.6325199999999875</v>
      </c>
      <c r="C218">
        <f t="shared" si="9"/>
        <v>20.505107880253348</v>
      </c>
      <c r="D218">
        <f t="shared" si="10"/>
        <v>6.0157486631079574E-2</v>
      </c>
    </row>
    <row r="219" spans="2:4" x14ac:dyDescent="0.25">
      <c r="B219">
        <f t="shared" si="11"/>
        <v>2.6425199999999873</v>
      </c>
      <c r="C219">
        <f t="shared" si="9"/>
        <v>20.733126604257421</v>
      </c>
      <c r="D219">
        <f t="shared" si="10"/>
        <v>5.9978206708091605E-2</v>
      </c>
    </row>
    <row r="220" spans="2:4" x14ac:dyDescent="0.25">
      <c r="B220">
        <f t="shared" si="11"/>
        <v>2.6525199999999871</v>
      </c>
      <c r="C220">
        <f t="shared" si="9"/>
        <v>20.964418855603871</v>
      </c>
      <c r="D220">
        <f t="shared" si="10"/>
        <v>5.9793489235696592E-2</v>
      </c>
    </row>
    <row r="221" spans="2:4" x14ac:dyDescent="0.25">
      <c r="B221">
        <f t="shared" si="11"/>
        <v>2.6625199999999869</v>
      </c>
      <c r="C221">
        <f t="shared" si="9"/>
        <v>21.19912589048208</v>
      </c>
      <c r="D221">
        <f t="shared" si="10"/>
        <v>5.9603200608496928E-2</v>
      </c>
    </row>
    <row r="222" spans="2:4" x14ac:dyDescent="0.25">
      <c r="B222">
        <f t="shared" si="11"/>
        <v>2.6725199999999867</v>
      </c>
      <c r="C222">
        <f t="shared" si="9"/>
        <v>21.437397351046954</v>
      </c>
      <c r="D222">
        <f t="shared" si="10"/>
        <v>5.9407200058872248E-2</v>
      </c>
    </row>
    <row r="223" spans="2:4" x14ac:dyDescent="0.25">
      <c r="B223">
        <f t="shared" si="11"/>
        <v>2.6825199999999865</v>
      </c>
      <c r="C223">
        <f t="shared" si="9"/>
        <v>21.679391960537529</v>
      </c>
      <c r="D223">
        <f t="shared" si="10"/>
        <v>5.9205339130893202E-2</v>
      </c>
    </row>
    <row r="224" spans="2:4" x14ac:dyDescent="0.25">
      <c r="B224">
        <f t="shared" si="11"/>
        <v>2.6925199999999863</v>
      </c>
      <c r="C224">
        <f t="shared" si="9"/>
        <v>21.925278291482407</v>
      </c>
      <c r="D224">
        <f t="shared" si="10"/>
        <v>5.8997461103045622E-2</v>
      </c>
    </row>
    <row r="225" spans="2:4" x14ac:dyDescent="0.25">
      <c r="B225">
        <f t="shared" si="11"/>
        <v>2.702519999999986</v>
      </c>
      <c r="C225">
        <f t="shared" si="9"/>
        <v>22.17523561642583</v>
      </c>
      <c r="D225">
        <f t="shared" si="10"/>
        <v>5.8783400353573587E-2</v>
      </c>
    </row>
    <row r="226" spans="2:4" x14ac:dyDescent="0.25">
      <c r="B226">
        <f t="shared" si="11"/>
        <v>2.7125199999999858</v>
      </c>
      <c r="C226">
        <f t="shared" si="9"/>
        <v>22.429454852059855</v>
      </c>
      <c r="D226">
        <f t="shared" si="10"/>
        <v>5.856298166134663E-2</v>
      </c>
    </row>
    <row r="227" spans="2:4" x14ac:dyDescent="0.25">
      <c r="B227">
        <f t="shared" si="11"/>
        <v>2.7225199999999856</v>
      </c>
      <c r="C227">
        <f t="shared" si="9"/>
        <v>22.688139609360356</v>
      </c>
      <c r="D227">
        <f t="shared" si="10"/>
        <v>5.8336019434098392E-2</v>
      </c>
    </row>
    <row r="228" spans="2:4" x14ac:dyDescent="0.25">
      <c r="B228">
        <f t="shared" si="11"/>
        <v>2.7325199999999854</v>
      </c>
      <c r="C228">
        <f t="shared" si="9"/>
        <v>22.951507364352096</v>
      </c>
      <c r="D228">
        <f t="shared" si="10"/>
        <v>5.8102316854639742E-2</v>
      </c>
    </row>
    <row r="229" spans="2:4" x14ac:dyDescent="0.25">
      <c r="B229">
        <f t="shared" si="11"/>
        <v>2.7425199999999852</v>
      </c>
      <c r="C229">
        <f t="shared" si="9"/>
        <v>23.219790766537308</v>
      </c>
      <c r="D229">
        <f t="shared" si="10"/>
        <v>5.7861664934181489E-2</v>
      </c>
    </row>
    <row r="230" spans="2:4" x14ac:dyDescent="0.25">
      <c r="B230">
        <f t="shared" si="11"/>
        <v>2.752519999999985</v>
      </c>
      <c r="C230">
        <f t="shared" si="9"/>
        <v>23.493239104895792</v>
      </c>
      <c r="D230">
        <f t="shared" si="10"/>
        <v>5.7613841460163628E-2</v>
      </c>
    </row>
    <row r="231" spans="2:4" x14ac:dyDescent="0.25">
      <c r="B231">
        <f t="shared" si="11"/>
        <v>2.7625199999999848</v>
      </c>
      <c r="C231">
        <f t="shared" si="9"/>
        <v>23.772119954805948</v>
      </c>
      <c r="D231">
        <f t="shared" si="10"/>
        <v>5.7358609823921901E-2</v>
      </c>
    </row>
    <row r="232" spans="2:4" x14ac:dyDescent="0.25">
      <c r="B232">
        <f t="shared" si="11"/>
        <v>2.7725199999999846</v>
      </c>
      <c r="C232">
        <f t="shared" si="9"/>
        <v>24.056721033374941</v>
      </c>
      <c r="D232">
        <f t="shared" si="10"/>
        <v>5.7095717711055295E-2</v>
      </c>
    </row>
    <row r="233" spans="2:4" x14ac:dyDescent="0.25">
      <c r="B233">
        <f t="shared" si="11"/>
        <v>2.7825199999999843</v>
      </c>
      <c r="C233">
        <f t="shared" si="9"/>
        <v>24.347352295664678</v>
      </c>
      <c r="D233">
        <f t="shared" si="10"/>
        <v>5.6824895634402767E-2</v>
      </c>
    </row>
    <row r="234" spans="2:4" x14ac:dyDescent="0.25">
      <c r="B234">
        <f t="shared" si="11"/>
        <v>2.7925199999999841</v>
      </c>
      <c r="C234">
        <f t="shared" si="9"/>
        <v>24.644348310366013</v>
      </c>
      <c r="D234">
        <f t="shared" si="10"/>
        <v>5.6545855285977546E-2</v>
      </c>
    </row>
    <row r="235" spans="2:4" x14ac:dyDescent="0.25">
      <c r="B235">
        <f t="shared" si="11"/>
        <v>2.8025199999999839</v>
      </c>
      <c r="C235">
        <f t="shared" si="9"/>
        <v>24.948070960868762</v>
      </c>
      <c r="D235">
        <f t="shared" si="10"/>
        <v>5.6258287679902708E-2</v>
      </c>
    </row>
    <row r="236" spans="2:4" x14ac:dyDescent="0.25">
      <c r="B236">
        <f t="shared" si="11"/>
        <v>2.8125199999999837</v>
      </c>
      <c r="C236">
        <f t="shared" si="9"/>
        <v>25.258912526737355</v>
      </c>
      <c r="D236">
        <f t="shared" si="10"/>
        <v>5.5961861053159326E-2</v>
      </c>
    </row>
    <row r="237" spans="2:4" x14ac:dyDescent="0.25">
      <c r="B237">
        <f t="shared" si="11"/>
        <v>2.8225199999999835</v>
      </c>
      <c r="C237">
        <f t="shared" si="9"/>
        <v>25.5772992117667</v>
      </c>
      <c r="D237">
        <f t="shared" si="10"/>
        <v>5.5656218484565055E-2</v>
      </c>
    </row>
    <row r="238" spans="2:4" x14ac:dyDescent="0.25">
      <c r="B238">
        <f t="shared" si="11"/>
        <v>2.8325199999999833</v>
      </c>
      <c r="C238">
        <f t="shared" si="9"/>
        <v>25.903695198624078</v>
      </c>
      <c r="D238">
        <f t="shared" si="10"/>
        <v>5.5340975184549182E-2</v>
      </c>
    </row>
    <row r="239" spans="2:4" x14ac:dyDescent="0.25">
      <c r="B239">
        <f t="shared" si="11"/>
        <v>2.8425199999999831</v>
      </c>
      <c r="C239">
        <f t="shared" si="9"/>
        <v>26.238607327320651</v>
      </c>
      <c r="D239">
        <f t="shared" si="10"/>
        <v>5.5015715398588079E-2</v>
      </c>
    </row>
    <row r="240" spans="2:4" x14ac:dyDescent="0.25">
      <c r="B240">
        <f t="shared" si="11"/>
        <v>2.8525199999999828</v>
      </c>
      <c r="C240">
        <f t="shared" si="9"/>
        <v>26.582590516373472</v>
      </c>
      <c r="D240">
        <f t="shared" si="10"/>
        <v>5.4679988855107227E-2</v>
      </c>
    </row>
    <row r="241" spans="2:4" x14ac:dyDescent="0.25">
      <c r="B241">
        <f t="shared" si="11"/>
        <v>2.8625199999999826</v>
      </c>
      <c r="C241">
        <f t="shared" si="9"/>
        <v>26.936254072808524</v>
      </c>
      <c r="D241">
        <f t="shared" si="10"/>
        <v>5.4333306673572813E-2</v>
      </c>
    </row>
    <row r="242" spans="2:4" x14ac:dyDescent="0.25">
      <c r="B242">
        <f t="shared" si="11"/>
        <v>2.8725199999999824</v>
      </c>
      <c r="C242">
        <f t="shared" si="9"/>
        <v>27.30026907184984</v>
      </c>
      <c r="D242">
        <f t="shared" si="10"/>
        <v>5.3975136629498967E-2</v>
      </c>
    </row>
    <row r="243" spans="2:4" x14ac:dyDescent="0.25">
      <c r="B243">
        <f t="shared" si="11"/>
        <v>2.8825199999999822</v>
      </c>
      <c r="C243">
        <f t="shared" si="9"/>
        <v>27.675377031577504</v>
      </c>
      <c r="D243">
        <f t="shared" si="10"/>
        <v>5.360489764899936E-2</v>
      </c>
    </row>
    <row r="244" spans="2:4" x14ac:dyDescent="0.25">
      <c r="B244">
        <f t="shared" si="11"/>
        <v>2.892519999999982</v>
      </c>
      <c r="C244">
        <f t="shared" si="9"/>
        <v>28.062400165210832</v>
      </c>
      <c r="D244">
        <f t="shared" si="10"/>
        <v>5.3221953374705526E-2</v>
      </c>
    </row>
    <row r="245" spans="2:4" x14ac:dyDescent="0.25">
      <c r="B245">
        <f t="shared" si="11"/>
        <v>2.9025199999999818</v>
      </c>
      <c r="C245">
        <f t="shared" si="9"/>
        <v>28.462253568376681</v>
      </c>
      <c r="D245">
        <f t="shared" si="10"/>
        <v>5.2825604605170842E-2</v>
      </c>
    </row>
    <row r="246" spans="2:4" x14ac:dyDescent="0.25">
      <c r="B246">
        <f t="shared" si="11"/>
        <v>2.9125199999999816</v>
      </c>
      <c r="C246">
        <f t="shared" si="9"/>
        <v>28.875959796880394</v>
      </c>
      <c r="D246">
        <f t="shared" si="10"/>
        <v>5.241508035825336E-2</v>
      </c>
    </row>
    <row r="247" spans="2:4" x14ac:dyDescent="0.25">
      <c r="B247">
        <f t="shared" si="11"/>
        <v>2.9225199999999814</v>
      </c>
      <c r="C247">
        <f t="shared" si="9"/>
        <v>29.304666420728751</v>
      </c>
      <c r="D247">
        <f t="shared" si="10"/>
        <v>5.1989527241214424E-2</v>
      </c>
    </row>
    <row r="248" spans="2:4" x14ac:dyDescent="0.25">
      <c r="B248">
        <f t="shared" si="11"/>
        <v>2.9325199999999811</v>
      </c>
      <c r="C248">
        <f t="shared" si="9"/>
        <v>29.749667314758355</v>
      </c>
      <c r="D248">
        <f t="shared" si="10"/>
        <v>5.1547996720434419E-2</v>
      </c>
    </row>
    <row r="249" spans="2:4" x14ac:dyDescent="0.25">
      <c r="B249">
        <f t="shared" si="11"/>
        <v>2.9425199999999809</v>
      </c>
      <c r="C249">
        <f t="shared" si="9"/>
        <v>30.212428682964358</v>
      </c>
      <c r="D249">
        <f t="shared" si="10"/>
        <v>5.1089429763239116E-2</v>
      </c>
    </row>
    <row r="250" spans="2:4" x14ac:dyDescent="0.25">
      <c r="B250">
        <f t="shared" si="11"/>
        <v>2.9525199999999807</v>
      </c>
      <c r="C250">
        <f t="shared" si="9"/>
        <v>30.694621138544704</v>
      </c>
      <c r="D250">
        <f t="shared" si="10"/>
        <v>5.0612638161033667E-2</v>
      </c>
    </row>
    <row r="251" spans="2:4" x14ac:dyDescent="0.25">
      <c r="B251">
        <f t="shared" si="11"/>
        <v>2.9625199999999805</v>
      </c>
      <c r="C251">
        <f t="shared" si="9"/>
        <v>31.198159613535736</v>
      </c>
      <c r="D251">
        <f t="shared" si="10"/>
        <v>5.0116281618638084E-2</v>
      </c>
    </row>
    <row r="252" spans="2:4" x14ac:dyDescent="0.25">
      <c r="B252">
        <f t="shared" si="11"/>
        <v>2.9725199999999803</v>
      </c>
      <c r="C252">
        <f t="shared" si="9"/>
        <v>31.725253509384295</v>
      </c>
      <c r="D252">
        <f t="shared" si="10"/>
        <v>4.9598839382315033E-2</v>
      </c>
    </row>
    <row r="253" spans="2:4" x14ac:dyDescent="0.25">
      <c r="B253">
        <f t="shared" si="11"/>
        <v>2.9825199999999801</v>
      </c>
      <c r="C253">
        <f t="shared" si="9"/>
        <v>32.278470413317692</v>
      </c>
      <c r="D253">
        <f t="shared" si="10"/>
        <v>4.9058574737228897E-2</v>
      </c>
    </row>
    <row r="254" spans="2:4" x14ac:dyDescent="0.25">
      <c r="B254">
        <f t="shared" si="11"/>
        <v>2.9925199999999799</v>
      </c>
      <c r="C254">
        <f t="shared" si="9"/>
        <v>32.860818037148157</v>
      </c>
      <c r="D254">
        <f t="shared" si="10"/>
        <v>4.8493490069959115E-2</v>
      </c>
    </row>
    <row r="255" spans="2:4" x14ac:dyDescent="0.25">
      <c r="B255">
        <f t="shared" si="11"/>
        <v>3.0025199999999796</v>
      </c>
      <c r="C255">
        <f t="shared" si="9"/>
        <v>33.475851013773827</v>
      </c>
      <c r="D255">
        <f t="shared" si="10"/>
        <v>4.7901269261695349E-2</v>
      </c>
    </row>
    <row r="256" spans="2:4" x14ac:dyDescent="0.25">
      <c r="B256">
        <f t="shared" si="11"/>
        <v>3.0125199999999794</v>
      </c>
      <c r="C256">
        <f t="shared" si="9"/>
        <v>34.127812188537682</v>
      </c>
      <c r="D256">
        <f t="shared" si="10"/>
        <v>4.7279202788074015E-2</v>
      </c>
    </row>
    <row r="257" spans="2:4" x14ac:dyDescent="0.25">
      <c r="B257">
        <f t="shared" si="11"/>
        <v>3.0225199999999792</v>
      </c>
      <c r="C257">
        <f t="shared" si="9"/>
        <v>34.821822704529346</v>
      </c>
      <c r="D257">
        <f t="shared" si="10"/>
        <v>4.6624088777638864E-2</v>
      </c>
    </row>
    <row r="258" spans="2:4" x14ac:dyDescent="0.25">
      <c r="B258">
        <f t="shared" si="11"/>
        <v>3.032519999999979</v>
      </c>
      <c r="C258">
        <f t="shared" si="9"/>
        <v>35.564142612774923</v>
      </c>
      <c r="D258">
        <f t="shared" si="10"/>
        <v>4.5932099951381859E-2</v>
      </c>
    </row>
    <row r="259" spans="2:4" x14ac:dyDescent="0.25">
      <c r="B259">
        <f t="shared" si="11"/>
        <v>3.0425199999999788</v>
      </c>
      <c r="C259">
        <f t="shared" si="9"/>
        <v>36.362535941175672</v>
      </c>
      <c r="D259">
        <f t="shared" si="10"/>
        <v>4.5198600995099841E-2</v>
      </c>
    </row>
    <row r="260" spans="2:4" x14ac:dyDescent="0.25">
      <c r="B260">
        <f t="shared" si="11"/>
        <v>3.0525199999999786</v>
      </c>
      <c r="C260">
        <f t="shared" si="9"/>
        <v>37.226794878743604</v>
      </c>
      <c r="D260">
        <f t="shared" si="10"/>
        <v>4.4417891966287447E-2</v>
      </c>
    </row>
    <row r="261" spans="2:4" x14ac:dyDescent="0.25">
      <c r="B261">
        <f t="shared" si="11"/>
        <v>3.0625199999999784</v>
      </c>
      <c r="C261">
        <f t="shared" si="9"/>
        <v>38.169514311293106</v>
      </c>
      <c r="D261">
        <f t="shared" si="10"/>
        <v>4.3582837853480112E-2</v>
      </c>
    </row>
    <row r="262" spans="2:4" x14ac:dyDescent="0.25">
      <c r="B262">
        <f t="shared" si="11"/>
        <v>3.0725199999999782</v>
      </c>
      <c r="C262">
        <f t="shared" si="9"/>
        <v>39.207275489130794</v>
      </c>
      <c r="D262">
        <f t="shared" si="10"/>
        <v>4.2684316425891933E-2</v>
      </c>
    </row>
    <row r="263" spans="2:4" x14ac:dyDescent="0.25">
      <c r="B263">
        <f t="shared" si="11"/>
        <v>3.0825199999999779</v>
      </c>
      <c r="C263">
        <f t="shared" si="9"/>
        <v>40.362529131593348</v>
      </c>
      <c r="D263">
        <f t="shared" si="10"/>
        <v>4.1710363284876657E-2</v>
      </c>
    </row>
    <row r="264" spans="2:4" x14ac:dyDescent="0.25">
      <c r="B264">
        <f t="shared" si="11"/>
        <v>3.0925199999999777</v>
      </c>
      <c r="C264">
        <f t="shared" si="9"/>
        <v>41.666741225806412</v>
      </c>
      <c r="D264">
        <f t="shared" si="10"/>
        <v>4.0644785345638673E-2</v>
      </c>
    </row>
    <row r="265" spans="2:4" x14ac:dyDescent="0.25">
      <c r="B265">
        <f t="shared" si="11"/>
        <v>3.1025199999999775</v>
      </c>
      <c r="C265">
        <f t="shared" si="9"/>
        <v>43.165977194224254</v>
      </c>
      <c r="D265">
        <f t="shared" si="10"/>
        <v>3.9464779066859947E-2</v>
      </c>
    </row>
    <row r="266" spans="2:4" x14ac:dyDescent="0.25">
      <c r="B266">
        <f t="shared" si="11"/>
        <v>3.1125199999999773</v>
      </c>
      <c r="C266">
        <f t="shared" si="9"/>
        <v>44.931615883712929</v>
      </c>
      <c r="D266">
        <f t="shared" si="10"/>
        <v>3.8136526351733264E-2</v>
      </c>
    </row>
    <row r="267" spans="2:4" x14ac:dyDescent="0.25">
      <c r="B267">
        <f t="shared" si="11"/>
        <v>3.1225199999999771</v>
      </c>
      <c r="C267">
        <f t="shared" si="9"/>
        <v>47.083149301976064</v>
      </c>
      <c r="D267">
        <f t="shared" si="10"/>
        <v>3.6606212174146953E-2</v>
      </c>
    </row>
    <row r="268" spans="2:4" x14ac:dyDescent="0.25">
      <c r="B268">
        <f t="shared" si="11"/>
        <v>3.1325199999999769</v>
      </c>
      <c r="C268">
        <f t="shared" si="9"/>
        <v>49.844336098608082</v>
      </c>
      <c r="D268">
        <f t="shared" si="10"/>
        <v>3.4778991734300262E-2</v>
      </c>
    </row>
    <row r="269" spans="2:4" x14ac:dyDescent="0.25">
      <c r="B269">
        <f t="shared" si="11"/>
        <v>3.1425199999999767</v>
      </c>
      <c r="C269">
        <f t="shared" si="9"/>
        <v>53.716575076765523</v>
      </c>
      <c r="D269">
        <f t="shared" si="10"/>
        <v>3.2458058814872584E-2</v>
      </c>
    </row>
    <row r="270" spans="2:4" x14ac:dyDescent="0.25">
      <c r="B270">
        <f t="shared" si="11"/>
        <v>3.1525199999999765</v>
      </c>
      <c r="C270">
        <f t="shared" si="9"/>
        <v>60.293016896470888</v>
      </c>
      <c r="D270">
        <f t="shared" si="10"/>
        <v>2.9083562963620968E-2</v>
      </c>
    </row>
    <row r="271" spans="2:4" x14ac:dyDescent="0.25">
      <c r="B271">
        <f t="shared" si="11"/>
        <v>3.1625199999999762</v>
      </c>
      <c r="C271">
        <f t="shared" si="9"/>
        <v>106.21626786507211</v>
      </c>
      <c r="D271">
        <f t="shared" si="10"/>
        <v>1.6603254742629595E-2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286D-59D5-48F1-BE86-910FFB3A9DA6}">
  <dimension ref="B2:L14"/>
  <sheetViews>
    <sheetView tabSelected="1" workbookViewId="0">
      <selection activeCell="B2" sqref="B2:L14"/>
    </sheetView>
  </sheetViews>
  <sheetFormatPr defaultRowHeight="15" x14ac:dyDescent="0.25"/>
  <cols>
    <col min="1" max="1" width="9.140625" style="1"/>
    <col min="2" max="2" width="47.85546875" style="1" bestFit="1" customWidth="1"/>
    <col min="3" max="3" width="7.85546875" style="1" bestFit="1" customWidth="1"/>
    <col min="4" max="4" width="17" style="1" customWidth="1"/>
    <col min="5" max="12" width="10.28515625" style="1" customWidth="1"/>
    <col min="13" max="16384" width="9.140625" style="1"/>
  </cols>
  <sheetData>
    <row r="2" spans="2:12" s="2" customFormat="1" ht="15" customHeight="1" x14ac:dyDescent="0.25">
      <c r="B2" s="5" t="s">
        <v>19</v>
      </c>
      <c r="C2" s="5" t="s">
        <v>37</v>
      </c>
      <c r="D2" s="6" t="s">
        <v>25</v>
      </c>
      <c r="E2" s="6" t="s">
        <v>23</v>
      </c>
      <c r="F2" s="6"/>
      <c r="G2" s="6"/>
      <c r="H2" s="6"/>
      <c r="I2" s="6" t="s">
        <v>24</v>
      </c>
      <c r="J2" s="6"/>
      <c r="K2" s="6"/>
      <c r="L2" s="6"/>
    </row>
    <row r="3" spans="2:12" s="2" customFormat="1" x14ac:dyDescent="0.25">
      <c r="B3" s="5"/>
      <c r="C3" s="5"/>
      <c r="D3" s="6"/>
      <c r="E3" s="9" t="s">
        <v>20</v>
      </c>
      <c r="F3" s="9" t="s">
        <v>21</v>
      </c>
      <c r="G3" s="9" t="s">
        <v>22</v>
      </c>
      <c r="H3" s="9" t="s">
        <v>36</v>
      </c>
      <c r="I3" s="9" t="s">
        <v>20</v>
      </c>
      <c r="J3" s="9" t="s">
        <v>21</v>
      </c>
      <c r="K3" s="9" t="s">
        <v>22</v>
      </c>
      <c r="L3" s="9" t="s">
        <v>36</v>
      </c>
    </row>
    <row r="4" spans="2:12" x14ac:dyDescent="0.25">
      <c r="B4" s="1" t="s">
        <v>38</v>
      </c>
      <c r="C4" s="10">
        <v>1</v>
      </c>
      <c r="D4" s="7">
        <v>15</v>
      </c>
      <c r="E4" s="7">
        <v>1</v>
      </c>
      <c r="F4" s="7">
        <v>1</v>
      </c>
      <c r="G4" s="7">
        <v>1</v>
      </c>
      <c r="H4" s="7">
        <v>1</v>
      </c>
      <c r="I4" s="7">
        <v>1</v>
      </c>
      <c r="J4" s="7">
        <v>1</v>
      </c>
      <c r="K4" s="7">
        <v>1</v>
      </c>
      <c r="L4" s="7">
        <v>1</v>
      </c>
    </row>
    <row r="5" spans="2:12" ht="14.25" customHeight="1" x14ac:dyDescent="0.25">
      <c r="B5" s="1" t="s">
        <v>46</v>
      </c>
      <c r="C5" s="10">
        <v>1</v>
      </c>
      <c r="D5" s="7">
        <v>1</v>
      </c>
      <c r="E5" s="7">
        <v>1</v>
      </c>
      <c r="F5" s="7">
        <v>1</v>
      </c>
      <c r="G5" s="7">
        <v>1</v>
      </c>
      <c r="H5" s="7">
        <v>1</v>
      </c>
      <c r="I5" s="7">
        <v>10</v>
      </c>
      <c r="J5" s="7">
        <v>60</v>
      </c>
      <c r="K5" s="7">
        <v>100</v>
      </c>
      <c r="L5" s="1">
        <v>150</v>
      </c>
    </row>
    <row r="6" spans="2:12" ht="14.25" customHeight="1" x14ac:dyDescent="0.25">
      <c r="B6" s="1" t="s">
        <v>47</v>
      </c>
      <c r="C6" s="10">
        <v>1</v>
      </c>
      <c r="D6" s="7">
        <v>1</v>
      </c>
      <c r="E6" s="7">
        <v>1</v>
      </c>
      <c r="F6" s="7">
        <v>1</v>
      </c>
      <c r="G6" s="7">
        <v>1</v>
      </c>
      <c r="H6" s="7">
        <v>1</v>
      </c>
      <c r="I6" s="7">
        <v>35</v>
      </c>
      <c r="J6" s="7">
        <v>120</v>
      </c>
      <c r="K6" s="7">
        <v>180</v>
      </c>
      <c r="L6" s="1">
        <v>250</v>
      </c>
    </row>
    <row r="7" spans="2:12" ht="14.25" customHeight="1" x14ac:dyDescent="0.25">
      <c r="B7" s="1" t="s">
        <v>44</v>
      </c>
      <c r="C7" s="10">
        <v>1</v>
      </c>
      <c r="D7" s="7">
        <v>1</v>
      </c>
      <c r="E7" s="7">
        <v>10</v>
      </c>
      <c r="F7" s="7">
        <v>15</v>
      </c>
      <c r="G7" s="7">
        <v>20</v>
      </c>
      <c r="H7" s="7">
        <v>25</v>
      </c>
      <c r="I7" s="7">
        <v>1</v>
      </c>
      <c r="J7" s="7">
        <v>1</v>
      </c>
      <c r="K7" s="7">
        <v>1</v>
      </c>
      <c r="L7" s="7">
        <v>1</v>
      </c>
    </row>
    <row r="8" spans="2:12" x14ac:dyDescent="0.25">
      <c r="B8" s="1" t="s">
        <v>45</v>
      </c>
      <c r="C8" s="10">
        <v>1</v>
      </c>
      <c r="D8" s="8">
        <v>0.45</v>
      </c>
      <c r="E8" s="8">
        <v>0.65</v>
      </c>
      <c r="F8" s="8">
        <v>0.55000000000000004</v>
      </c>
      <c r="G8" s="8">
        <v>0.5</v>
      </c>
      <c r="H8" s="8">
        <v>0.4</v>
      </c>
      <c r="I8" s="8">
        <v>1.06</v>
      </c>
      <c r="J8" s="8">
        <v>1.08</v>
      </c>
      <c r="K8" s="8">
        <v>1.0900000000000001</v>
      </c>
      <c r="L8" s="12">
        <v>1.2</v>
      </c>
    </row>
    <row r="9" spans="2:12" x14ac:dyDescent="0.25">
      <c r="B9" s="1" t="s">
        <v>41</v>
      </c>
      <c r="C9" s="10">
        <v>1</v>
      </c>
      <c r="D9" s="11">
        <v>1</v>
      </c>
      <c r="E9" s="14">
        <v>0.1</v>
      </c>
      <c r="F9" s="14">
        <v>0.2</v>
      </c>
      <c r="G9" s="14">
        <v>0.15</v>
      </c>
      <c r="H9" s="14">
        <v>0.1</v>
      </c>
      <c r="I9" s="14">
        <v>0.28000000000000003</v>
      </c>
      <c r="J9" s="14">
        <v>0.18099999999999999</v>
      </c>
      <c r="K9" s="14">
        <v>0.22</v>
      </c>
      <c r="L9" s="13">
        <v>0.1</v>
      </c>
    </row>
    <row r="10" spans="2:12" x14ac:dyDescent="0.25">
      <c r="B10" s="1" t="s">
        <v>43</v>
      </c>
      <c r="C10" s="10">
        <v>0</v>
      </c>
      <c r="D10" s="11">
        <v>0</v>
      </c>
      <c r="E10" s="8">
        <v>0.12</v>
      </c>
      <c r="F10" s="8">
        <v>0.14000000000000001</v>
      </c>
      <c r="G10" s="8">
        <v>0.18</v>
      </c>
      <c r="H10" s="8">
        <v>0.2</v>
      </c>
      <c r="I10" s="8">
        <v>1.4999999999999999E-2</v>
      </c>
      <c r="J10" s="8">
        <v>0.05</v>
      </c>
      <c r="K10" s="8">
        <v>0.12</v>
      </c>
      <c r="L10" s="12">
        <v>0.2</v>
      </c>
    </row>
    <row r="11" spans="2:12" x14ac:dyDescent="0.25">
      <c r="B11" s="1" t="s">
        <v>39</v>
      </c>
      <c r="C11" s="10">
        <v>1</v>
      </c>
      <c r="D11" s="11">
        <v>1</v>
      </c>
      <c r="E11" s="8">
        <v>0.5</v>
      </c>
      <c r="F11" s="8">
        <v>0.2</v>
      </c>
      <c r="G11" s="8">
        <v>0.1</v>
      </c>
      <c r="H11" s="8">
        <v>0.05</v>
      </c>
      <c r="I11" s="8">
        <v>0.5</v>
      </c>
      <c r="J11" s="8">
        <v>0.2</v>
      </c>
      <c r="K11" s="8">
        <v>0.1</v>
      </c>
      <c r="L11" s="12">
        <v>0.05</v>
      </c>
    </row>
    <row r="12" spans="2:12" ht="16.5" customHeight="1" x14ac:dyDescent="0.25">
      <c r="B12" s="1" t="s">
        <v>40</v>
      </c>
      <c r="C12" s="10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7">
        <v>2.5</v>
      </c>
      <c r="J12" s="7">
        <v>4</v>
      </c>
      <c r="K12" s="8">
        <v>5.5</v>
      </c>
      <c r="L12" s="1">
        <v>6</v>
      </c>
    </row>
    <row r="13" spans="2:12" x14ac:dyDescent="0.25">
      <c r="B13" s="1" t="s">
        <v>42</v>
      </c>
      <c r="C13" s="10">
        <v>1</v>
      </c>
      <c r="D13" s="11">
        <v>1</v>
      </c>
      <c r="E13" s="8">
        <v>0.76</v>
      </c>
      <c r="F13" s="8">
        <v>0.52</v>
      </c>
      <c r="G13" s="8">
        <v>0.28000000000000003</v>
      </c>
      <c r="H13" s="8">
        <v>0.2</v>
      </c>
      <c r="I13" s="11">
        <v>1</v>
      </c>
      <c r="J13" s="11">
        <v>1</v>
      </c>
      <c r="K13" s="11">
        <v>1</v>
      </c>
      <c r="L13" s="10">
        <v>1</v>
      </c>
    </row>
    <row r="14" spans="2:12" x14ac:dyDescent="0.25">
      <c r="B14" s="1" t="s">
        <v>48</v>
      </c>
      <c r="C14" s="10">
        <v>1</v>
      </c>
      <c r="D14" s="11">
        <v>1</v>
      </c>
      <c r="E14" s="8">
        <v>1.3</v>
      </c>
      <c r="F14" s="8">
        <v>1.6</v>
      </c>
      <c r="G14" s="8">
        <v>1.9</v>
      </c>
      <c r="H14" s="8">
        <v>2</v>
      </c>
      <c r="I14" s="8">
        <v>0.85</v>
      </c>
      <c r="J14" s="8">
        <v>0.7</v>
      </c>
      <c r="K14" s="8">
        <v>0.55000000000000004</v>
      </c>
      <c r="L14" s="12">
        <v>0.5</v>
      </c>
    </row>
  </sheetData>
  <mergeCells count="5">
    <mergeCell ref="C2:C3"/>
    <mergeCell ref="E2:H2"/>
    <mergeCell ref="I2:L2"/>
    <mergeCell ref="B2:B3"/>
    <mergeCell ref="D2:D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F4FDC-CEB2-424A-AFB4-D65C353D577E}">
  <dimension ref="B2:C13"/>
  <sheetViews>
    <sheetView workbookViewId="0">
      <selection activeCell="P23" sqref="P23"/>
    </sheetView>
  </sheetViews>
  <sheetFormatPr defaultRowHeight="15" x14ac:dyDescent="0.25"/>
  <cols>
    <col min="2" max="2" width="17.42578125" bestFit="1" customWidth="1"/>
    <col min="3" max="3" width="18.85546875" bestFit="1" customWidth="1"/>
  </cols>
  <sheetData>
    <row r="2" spans="2:3" x14ac:dyDescent="0.25">
      <c r="B2" t="s">
        <v>34</v>
      </c>
      <c r="C2" t="s">
        <v>35</v>
      </c>
    </row>
    <row r="3" spans="2:3" x14ac:dyDescent="0.25">
      <c r="B3">
        <v>0</v>
      </c>
      <c r="C3">
        <v>1</v>
      </c>
    </row>
    <row r="4" spans="2:3" x14ac:dyDescent="0.25">
      <c r="B4">
        <v>0.1</v>
      </c>
      <c r="C4">
        <v>0.3</v>
      </c>
    </row>
    <row r="5" spans="2:3" x14ac:dyDescent="0.25">
      <c r="B5">
        <v>0.2</v>
      </c>
      <c r="C5">
        <v>0.2</v>
      </c>
    </row>
    <row r="6" spans="2:3" x14ac:dyDescent="0.25">
      <c r="B6">
        <v>0.3</v>
      </c>
      <c r="C6">
        <v>0.1</v>
      </c>
    </row>
    <row r="7" spans="2:3" x14ac:dyDescent="0.25">
      <c r="B7">
        <v>0.4</v>
      </c>
      <c r="C7">
        <v>0.08</v>
      </c>
    </row>
    <row r="8" spans="2:3" x14ac:dyDescent="0.25">
      <c r="B8">
        <v>0.5</v>
      </c>
      <c r="C8">
        <v>0.06</v>
      </c>
    </row>
    <row r="9" spans="2:3" x14ac:dyDescent="0.25">
      <c r="B9">
        <v>0.6</v>
      </c>
      <c r="C9">
        <v>5.5E-2</v>
      </c>
    </row>
    <row r="10" spans="2:3" x14ac:dyDescent="0.25">
      <c r="B10">
        <v>0.7</v>
      </c>
      <c r="C10">
        <v>0.05</v>
      </c>
    </row>
    <row r="11" spans="2:3" x14ac:dyDescent="0.25">
      <c r="B11">
        <v>0.8</v>
      </c>
      <c r="C11">
        <v>4.4999999999999998E-2</v>
      </c>
    </row>
    <row r="12" spans="2:3" x14ac:dyDescent="0.25">
      <c r="B12">
        <v>0.9</v>
      </c>
      <c r="C12">
        <v>0.04</v>
      </c>
    </row>
    <row r="13" spans="2:3" x14ac:dyDescent="0.25">
      <c r="B13">
        <v>1</v>
      </c>
      <c r="C13">
        <v>3.5000000000000003E-2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E7A07-0874-4A8C-B3D6-DB5A0FFCD7C2}">
  <dimension ref="B2:J7"/>
  <sheetViews>
    <sheetView workbookViewId="0">
      <selection activeCell="L15" sqref="L15"/>
    </sheetView>
  </sheetViews>
  <sheetFormatPr defaultColWidth="9.28515625" defaultRowHeight="15" x14ac:dyDescent="0.25"/>
  <cols>
    <col min="2" max="2" width="2" bestFit="1" customWidth="1"/>
    <col min="3" max="3" width="8.28515625" bestFit="1" customWidth="1"/>
    <col min="4" max="4" width="2" bestFit="1" customWidth="1"/>
    <col min="5" max="5" width="10.7109375" bestFit="1" customWidth="1"/>
    <col min="6" max="6" width="2" bestFit="1" customWidth="1"/>
    <col min="7" max="7" width="21.140625" bestFit="1" customWidth="1"/>
    <col min="8" max="8" width="2" bestFit="1" customWidth="1"/>
    <col min="9" max="9" width="20.85546875" bestFit="1" customWidth="1"/>
    <col min="10" max="10" width="2" bestFit="1" customWidth="1"/>
  </cols>
  <sheetData>
    <row r="2" spans="2:10" x14ac:dyDescent="0.25">
      <c r="B2" s="3" t="s">
        <v>29</v>
      </c>
      <c r="C2" t="s">
        <v>28</v>
      </c>
      <c r="D2" s="3" t="s">
        <v>29</v>
      </c>
      <c r="E2" t="s">
        <v>31</v>
      </c>
      <c r="F2" s="3" t="s">
        <v>29</v>
      </c>
      <c r="G2" t="s">
        <v>32</v>
      </c>
      <c r="H2" s="3" t="s">
        <v>29</v>
      </c>
      <c r="I2" t="s">
        <v>33</v>
      </c>
      <c r="J2" s="3" t="s">
        <v>29</v>
      </c>
    </row>
    <row r="3" spans="2:10" s="3" customFormat="1" x14ac:dyDescent="0.25">
      <c r="B3" s="3" t="s">
        <v>29</v>
      </c>
      <c r="C3" s="3" t="s">
        <v>30</v>
      </c>
      <c r="D3" s="3" t="s">
        <v>29</v>
      </c>
      <c r="E3" s="3" t="s">
        <v>30</v>
      </c>
      <c r="F3" s="3" t="s">
        <v>29</v>
      </c>
      <c r="G3" s="3" t="s">
        <v>30</v>
      </c>
      <c r="H3" s="3" t="s">
        <v>29</v>
      </c>
      <c r="I3" s="4" t="s">
        <v>30</v>
      </c>
      <c r="J3" s="3" t="s">
        <v>29</v>
      </c>
    </row>
    <row r="4" spans="2:10" x14ac:dyDescent="0.25">
      <c r="B4" s="3" t="s">
        <v>29</v>
      </c>
      <c r="C4">
        <v>0.3</v>
      </c>
      <c r="D4" s="3" t="s">
        <v>29</v>
      </c>
      <c r="E4">
        <v>0.05</v>
      </c>
      <c r="F4" s="3" t="s">
        <v>29</v>
      </c>
      <c r="G4">
        <f>0.4/E4*60</f>
        <v>480</v>
      </c>
      <c r="H4" s="3" t="s">
        <v>29</v>
      </c>
      <c r="I4">
        <f>1/E4*60</f>
        <v>1200</v>
      </c>
      <c r="J4" s="3" t="s">
        <v>29</v>
      </c>
    </row>
    <row r="5" spans="2:10" x14ac:dyDescent="0.25">
      <c r="B5" s="3" t="s">
        <v>29</v>
      </c>
      <c r="C5">
        <v>0.6</v>
      </c>
      <c r="D5" s="3" t="s">
        <v>29</v>
      </c>
      <c r="E5">
        <v>0.1</v>
      </c>
      <c r="F5" s="3" t="s">
        <v>29</v>
      </c>
      <c r="G5">
        <f t="shared" ref="G5:G7" si="0">0.4/E5*60</f>
        <v>240</v>
      </c>
      <c r="H5" s="3" t="s">
        <v>29</v>
      </c>
      <c r="I5">
        <f t="shared" ref="I5:I7" si="1">1/E5*60</f>
        <v>600</v>
      </c>
      <c r="J5" s="3" t="s">
        <v>29</v>
      </c>
    </row>
    <row r="6" spans="2:10" x14ac:dyDescent="0.25">
      <c r="B6" s="3" t="s">
        <v>29</v>
      </c>
      <c r="C6">
        <v>0.9</v>
      </c>
      <c r="D6" s="3" t="s">
        <v>29</v>
      </c>
      <c r="E6">
        <v>0.2</v>
      </c>
      <c r="F6" s="3" t="s">
        <v>29</v>
      </c>
      <c r="G6">
        <f t="shared" si="0"/>
        <v>120</v>
      </c>
      <c r="H6" s="3" t="s">
        <v>29</v>
      </c>
      <c r="I6">
        <f t="shared" si="1"/>
        <v>300</v>
      </c>
      <c r="J6" s="3" t="s">
        <v>29</v>
      </c>
    </row>
    <row r="7" spans="2:10" x14ac:dyDescent="0.25">
      <c r="B7" s="3" t="s">
        <v>29</v>
      </c>
      <c r="C7">
        <v>1</v>
      </c>
      <c r="D7" s="3" t="s">
        <v>29</v>
      </c>
      <c r="E7">
        <v>1</v>
      </c>
      <c r="F7" s="3" t="s">
        <v>29</v>
      </c>
      <c r="G7">
        <f t="shared" si="0"/>
        <v>24</v>
      </c>
      <c r="H7" s="3" t="s">
        <v>29</v>
      </c>
      <c r="I7">
        <f t="shared" si="1"/>
        <v>60</v>
      </c>
      <c r="J7" s="3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Both Lungs Compliance</vt:lpstr>
      <vt:lpstr>Single Lung Compliance</vt:lpstr>
      <vt:lpstr>Single Lung Compliance Updated</vt:lpstr>
      <vt:lpstr>Parameter Table</vt:lpstr>
      <vt:lpstr>Recruitment</vt:lpstr>
      <vt:lpstr>Homothorax Severity Mapping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2024-08-23T12:35:21Z</dcterms:modified>
</cp:coreProperties>
</file>